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35" tabRatio="124" activeTab="0"/>
  </bookViews>
  <sheets>
    <sheet name="Feuil1" sheetId="1" r:id="rId1"/>
    <sheet name="Feuil2" sheetId="2" r:id="rId2"/>
  </sheets>
  <definedNames>
    <definedName name="_xlnm.Print_Area" localSheetId="0">'Feuil1'!$A$1:$J$107,'Feuil1'!$K$1:$S$64</definedName>
  </definedNames>
  <calcPr fullCalcOnLoad="1"/>
</workbook>
</file>

<file path=xl/sharedStrings.xml><?xml version="1.0" encoding="utf-8"?>
<sst xmlns="http://schemas.openxmlformats.org/spreadsheetml/2006/main" count="446" uniqueCount="334">
  <si>
    <t>Ville:</t>
  </si>
  <si>
    <t>Code postal:</t>
  </si>
  <si>
    <t>Nom de baptème du bateau :</t>
  </si>
  <si>
    <t>Type de bateau :</t>
  </si>
  <si>
    <t>Numéro de voile :</t>
  </si>
  <si>
    <t>Numéro du dernier certificat IRC valide :</t>
  </si>
  <si>
    <t>Année du dernier certificat IRC valide :</t>
  </si>
  <si>
    <t>Adresse postale :</t>
  </si>
  <si>
    <t>Numéro de téléphone :</t>
  </si>
  <si>
    <t>Adresse mail (obligatoire) :</t>
  </si>
  <si>
    <t>BATEAU &amp; PROPRIETAIRE</t>
  </si>
  <si>
    <t>MODIFICATIONS</t>
  </si>
  <si>
    <t xml:space="preserve">Coque : </t>
  </si>
  <si>
    <t>LH</t>
  </si>
  <si>
    <t>Poids*</t>
  </si>
  <si>
    <t>* Certificat de pesée obligatoire pour tout changement de poids et d'élancements</t>
  </si>
  <si>
    <t>BO*</t>
  </si>
  <si>
    <t>x*</t>
  </si>
  <si>
    <t>h*</t>
  </si>
  <si>
    <t>SO*</t>
  </si>
  <si>
    <t>y*</t>
  </si>
  <si>
    <t>Gueuses</t>
  </si>
  <si>
    <t>m</t>
  </si>
  <si>
    <t>kg</t>
  </si>
  <si>
    <t>Bau max</t>
  </si>
  <si>
    <t>Tirant d'eau</t>
  </si>
  <si>
    <t>Poids du bulbe</t>
  </si>
  <si>
    <t>Tirant d'eau max.</t>
  </si>
  <si>
    <t>Tirant d'eau min.</t>
  </si>
  <si>
    <t>Mesure</t>
  </si>
  <si>
    <t>(2 décimales)</t>
  </si>
  <si>
    <t>Source de la mesure</t>
  </si>
  <si>
    <t>(Obligatoire)</t>
  </si>
  <si>
    <t>P</t>
  </si>
  <si>
    <t>E</t>
  </si>
  <si>
    <t>J</t>
  </si>
  <si>
    <t>FL</t>
  </si>
  <si>
    <t>STL</t>
  </si>
  <si>
    <t>Quilles relevables :</t>
  </si>
  <si>
    <t>Gréement :</t>
  </si>
  <si>
    <t>HHW</t>
  </si>
  <si>
    <t>HTW</t>
  </si>
  <si>
    <t>HUW</t>
  </si>
  <si>
    <t>SPA calculé</t>
  </si>
  <si>
    <t>m²</t>
  </si>
  <si>
    <t>HSA calculé</t>
  </si>
  <si>
    <t xml:space="preserve"> </t>
  </si>
  <si>
    <t>7,5% LP =</t>
  </si>
  <si>
    <t>MUW</t>
  </si>
  <si>
    <t>MTW</t>
  </si>
  <si>
    <t>MHW</t>
  </si>
  <si>
    <t>Nombre de spis à bord</t>
  </si>
  <si>
    <t>Tangon, bout dehors,…</t>
  </si>
  <si>
    <t>SLU</t>
  </si>
  <si>
    <t>SLE</t>
  </si>
  <si>
    <t>SHW</t>
  </si>
  <si>
    <t>SPA</t>
  </si>
  <si>
    <t xml:space="preserve">ou </t>
  </si>
  <si>
    <t>ASLU</t>
  </si>
  <si>
    <t>ASLE</t>
  </si>
  <si>
    <t>ASHW</t>
  </si>
  <si>
    <t>PY</t>
  </si>
  <si>
    <t>EY</t>
  </si>
  <si>
    <t>LLY</t>
  </si>
  <si>
    <t>LPY</t>
  </si>
  <si>
    <t>Choix tangon</t>
  </si>
  <si>
    <t>Tangon et/ou jockey pole</t>
  </si>
  <si>
    <t>Tangon et bout-dehors</t>
  </si>
  <si>
    <t>Bout-dehors articulé</t>
  </si>
  <si>
    <t>Bout-dehors seulement</t>
  </si>
  <si>
    <t>Ni tangon, ni bout-dehors</t>
  </si>
  <si>
    <t>Tangon pour voile d'avant seulement</t>
  </si>
  <si>
    <t>&lt;à préciser&gt;</t>
  </si>
  <si>
    <t>Année du dernier certif</t>
  </si>
  <si>
    <t>Si oui précisez:</t>
  </si>
  <si>
    <t>Choix oui/non</t>
  </si>
  <si>
    <t>Non</t>
  </si>
  <si>
    <t>Oui</t>
  </si>
  <si>
    <t>Détails additionnels :</t>
  </si>
  <si>
    <t>1. Avez-vous modifié la coque?</t>
  </si>
  <si>
    <t>2. Avez-vous modifié les aménagements intérieurs?</t>
  </si>
  <si>
    <t>3. Avez-vous modifié la quille ou le bulbe de quille?</t>
  </si>
  <si>
    <t>4. Avez-vous modifié le gréement?</t>
  </si>
  <si>
    <t>5. Avez-vous modifié/changé le(s) safran(s)?</t>
  </si>
  <si>
    <t>Répondez aux 5 questions suivantes :</t>
  </si>
  <si>
    <t>CONFIGURATION DE COURSE ET AMENAGEMENTS INTERIEURS</t>
  </si>
  <si>
    <t>Précisez ci-dessous si les éléments d'aménagements intérieurs sont débarqués ou gardés à bord
en régate. Dans ce second cas, chaque élément doit se trouver dans sa position normale à bord.
Si les éléments ci-dessous sont différents de la version de série, veuillez le préciser.</t>
  </si>
  <si>
    <t>Table de carré débarquée?</t>
  </si>
  <si>
    <t>Cuisine débarquée?</t>
  </si>
  <si>
    <t>Portes débarquées?</t>
  </si>
  <si>
    <t>Coussins et matelas débarqués?</t>
  </si>
  <si>
    <t>Coffres amovibles débarqués?</t>
  </si>
  <si>
    <t>Autre éléments débarqués?</t>
  </si>
  <si>
    <t>Planchers débarqués?</t>
  </si>
  <si>
    <t>Si oui, combien?</t>
  </si>
  <si>
    <t>Choix numériques</t>
  </si>
  <si>
    <t>10 +</t>
  </si>
  <si>
    <t>YACHT &amp; OWNER</t>
  </si>
  <si>
    <t>Sail number :</t>
  </si>
  <si>
    <t>Design :</t>
  </si>
  <si>
    <t>Yacht name :</t>
  </si>
  <si>
    <t>Number of the last valid IRC certificate :</t>
  </si>
  <si>
    <t>Year of the last valid certificate :</t>
  </si>
  <si>
    <t>Town :</t>
  </si>
  <si>
    <t>Post code :</t>
  </si>
  <si>
    <t>Mail (required) :</t>
  </si>
  <si>
    <t>AMENDMENT</t>
  </si>
  <si>
    <t>Input data</t>
  </si>
  <si>
    <t>(2 decimals)</t>
  </si>
  <si>
    <t>Source of data</t>
  </si>
  <si>
    <t>(Must be completed)</t>
  </si>
  <si>
    <t>Hull :</t>
  </si>
  <si>
    <t>Weight*</t>
  </si>
  <si>
    <t>* Weight certificate required for all weight or overhangs amendment</t>
  </si>
  <si>
    <t>Ballast</t>
  </si>
  <si>
    <t>Max beam</t>
  </si>
  <si>
    <t>Draft</t>
  </si>
  <si>
    <t>Bulb weight</t>
  </si>
  <si>
    <t>Draft board up :</t>
  </si>
  <si>
    <t>Draft board down :</t>
  </si>
  <si>
    <t>Rig :</t>
  </si>
  <si>
    <t>Lifting keel :</t>
  </si>
  <si>
    <t>Calc HSA</t>
  </si>
  <si>
    <t>No. Of spinnaker aboard</t>
  </si>
  <si>
    <t>Spi pole, bowsprit,…</t>
  </si>
  <si>
    <t>or</t>
  </si>
  <si>
    <t>calc SPA</t>
  </si>
  <si>
    <t>No pole or bowsprit</t>
  </si>
  <si>
    <t>Sprit only</t>
  </si>
  <si>
    <t>Spinnaker pole(s)</t>
  </si>
  <si>
    <t>Spinnaker pole(s) and bowsprit</t>
  </si>
  <si>
    <t>Articulating bowsprit</t>
  </si>
  <si>
    <t>Whisker pole for headsail only</t>
  </si>
  <si>
    <t>&lt;select from list&gt;</t>
  </si>
  <si>
    <t>No</t>
  </si>
  <si>
    <t>Yes</t>
  </si>
  <si>
    <t>Please answer to the 5 following questions :</t>
  </si>
  <si>
    <t>1. Did you modify the hull?</t>
  </si>
  <si>
    <t>If yes give details:</t>
  </si>
  <si>
    <t>2. Did you modify interior/accommodation?</t>
  </si>
  <si>
    <t>4. Did you modify the rig?</t>
  </si>
  <si>
    <t>5. Did you modify/change the rudder(s)?</t>
  </si>
  <si>
    <t>3. Did you change/modify the keel or the keel bulb?</t>
  </si>
  <si>
    <t>Additional details :</t>
  </si>
  <si>
    <t>RACE CONFIGURATION AND ACCOMMODATION</t>
  </si>
  <si>
    <t>Table removed?</t>
  </si>
  <si>
    <t>Kitchen removed?</t>
  </si>
  <si>
    <t>Door(s) removed?</t>
  </si>
  <si>
    <t>Floorboard(s) removed?</t>
  </si>
  <si>
    <t>Cushions removed?</t>
  </si>
  <si>
    <t>Cockpit lockers removed?</t>
  </si>
  <si>
    <t>Other items removed?</t>
  </si>
  <si>
    <t>If yes how many?</t>
  </si>
  <si>
    <t>Choix de la langue:</t>
  </si>
  <si>
    <t>Français</t>
  </si>
  <si>
    <t>English</t>
  </si>
  <si>
    <t>Langue</t>
  </si>
  <si>
    <t>Language</t>
  </si>
  <si>
    <t>Phone number :</t>
  </si>
  <si>
    <t>Bateau &amp; Proprio</t>
  </si>
  <si>
    <t>Coque</t>
  </si>
  <si>
    <t>Voile d'avant :</t>
  </si>
  <si>
    <t>Grand-voile :</t>
  </si>
  <si>
    <t>Spinnakers :</t>
  </si>
  <si>
    <t>Spi symétrique :</t>
  </si>
  <si>
    <t>Spi asymétrique :</t>
  </si>
  <si>
    <t>Mizaine :</t>
  </si>
  <si>
    <t>Headsail :</t>
  </si>
  <si>
    <t>Mainsail :</t>
  </si>
  <si>
    <t>Symetric spinnaker :</t>
  </si>
  <si>
    <t>Asymetric spinnaker :</t>
  </si>
  <si>
    <t>Mizzen :</t>
  </si>
  <si>
    <t>Flèche de bordure si &gt;7,5% LP</t>
  </si>
  <si>
    <t>Foot offset if &gt;7,5% LP</t>
  </si>
  <si>
    <t>Gréement &amp; Voiles</t>
  </si>
  <si>
    <t>Configuration course</t>
  </si>
  <si>
    <t xml:space="preserve">ATTENTION : </t>
  </si>
  <si>
    <t>Si vous disposez d'un Certificat Endorsed toute modification doit être officiellement 
mesurée ou pesée.</t>
  </si>
  <si>
    <t>Détails</t>
  </si>
  <si>
    <t xml:space="preserve">WARNING : </t>
  </si>
  <si>
    <t>If you have an Endorsed Certificate all data changes require measurments by an approved measurer.</t>
  </si>
  <si>
    <t>A remplir</t>
  </si>
  <si>
    <t>Menu déroulant</t>
  </si>
  <si>
    <t>Signature</t>
  </si>
  <si>
    <t>Je confirme avoir lu et accepté les Règles del'IRC, Chapitres 1, 2, 3 et 4. Je certifie sur l'honneur l'exactitude des informations de cette déclaration. Si une modification est faite sur le bateau ou si je découvre une information incorrecte, j'en informerai immédiatement le Centre de Calcul IRC de l'UNCL. Je m'engage à rendre mon bateau disponible pour toutes les vérifications dans un délai raisonnable. Je suis informé que l'UNCL et le RORC ont un fichier informatique où figure l'ensemble des informations déclarées et je confirme n'avoir pas d'objection à ce que les données soient gardées, utilisées ou communiquées à des fins d'analyse ou d'informations. Je suis conscient qu'il est de la responsabilité du propriétaire ou de son représentant de s'asurer que les données fournies sur la demande de revalidation du Certificat de Jauge IRC sont exactes:</t>
  </si>
  <si>
    <t>J'ai lu et j'accepte les conditions ci-dessus</t>
  </si>
  <si>
    <t>Je n'accepte pas les conditions ci-dessus</t>
  </si>
  <si>
    <t>Nom</t>
  </si>
  <si>
    <t>Name</t>
  </si>
  <si>
    <t>Condition</t>
  </si>
  <si>
    <t>I confirm that the information supplied is correct to the best of my knowledge. I confirm that I have read the IRC Class Rules and agree to comply with them in full. I am aware that the Rating Authority will maintain my rating details on its computer database and I confirm that I have no objection to these data being maintained and used for the purposes of analysis and information.</t>
  </si>
  <si>
    <t>I have read and accept the above</t>
  </si>
  <si>
    <t>I do not accept the above</t>
  </si>
  <si>
    <t>Read and accept:</t>
  </si>
  <si>
    <t>Lu et accepté:</t>
  </si>
  <si>
    <t>Je certifie sur l'honneur l'exactitude des informations de cette déclaration. Je confirme avoir lu et accepté les Règles de l'IRC. Je suis informé que l'Autorité de rating dispose d'un fichier informatique où figure l'ensemble des informations déclarées et je confirme n'avoir pas d'objection à ce que ces données soient gardées, utilisées ou communiquées à des fins d'analyse ou d'informations.</t>
  </si>
  <si>
    <t>Address :</t>
  </si>
  <si>
    <t>To be completed</t>
  </si>
  <si>
    <t>Scroll-down menu</t>
  </si>
  <si>
    <t>Please precise below if accommodation elements are removed or kept aboard while racing. In this second case, each item must be in its normal position on board.
If the items below are different from the standard version, please specify in the box Additional Details</t>
  </si>
  <si>
    <t>Owner's surname and first name:</t>
  </si>
  <si>
    <t>Nom et prénom du propriétaire :</t>
  </si>
  <si>
    <t>Espanol</t>
  </si>
  <si>
    <t>Para rellenar</t>
  </si>
  <si>
    <t>Menu desplegable</t>
  </si>
  <si>
    <t>Idioma</t>
  </si>
  <si>
    <t>BARCO Y PROPIETARIO</t>
  </si>
  <si>
    <t>Nombre del barco :</t>
  </si>
  <si>
    <t>Modelo de Barco :</t>
  </si>
  <si>
    <t xml:space="preserve">Número de vela : </t>
  </si>
  <si>
    <t>Número del último certificado IRC valido :</t>
  </si>
  <si>
    <t>Año del último certificado IRC valido :</t>
  </si>
  <si>
    <t xml:space="preserve">Nombre y apellidos del armador : </t>
  </si>
  <si>
    <t>Dirección :</t>
  </si>
  <si>
    <t>Ciudad :</t>
  </si>
  <si>
    <t>Código postal :</t>
  </si>
  <si>
    <t>Número de teléfono :</t>
  </si>
  <si>
    <t>Dirección email (obligatoria) :</t>
  </si>
  <si>
    <t>&lt;selecciona de la lista&gt;</t>
  </si>
  <si>
    <t>MODIFICACIONES</t>
  </si>
  <si>
    <t>Medida</t>
  </si>
  <si>
    <t>(2 decimales)</t>
  </si>
  <si>
    <t>Fuente del dato</t>
  </si>
  <si>
    <t>(Obligatorio)</t>
  </si>
  <si>
    <t>Casco :</t>
  </si>
  <si>
    <t>Peso*</t>
  </si>
  <si>
    <t>* Certificado de peso obligatorio para toda cambio de peso y lanzamientos</t>
  </si>
  <si>
    <t>Lastre</t>
  </si>
  <si>
    <t>Manga max.</t>
  </si>
  <si>
    <t>Calado</t>
  </si>
  <si>
    <t>Peso del bulbo</t>
  </si>
  <si>
    <t>Quilla elevable</t>
  </si>
  <si>
    <t>Calado max.</t>
  </si>
  <si>
    <t>Calado min.</t>
  </si>
  <si>
    <t>Aparejo</t>
  </si>
  <si>
    <t>Vela de proa :</t>
  </si>
  <si>
    <t>HSA calculado</t>
  </si>
  <si>
    <t>Faldón de pujamen si &gt;7,5% LP</t>
  </si>
  <si>
    <t>Mayor :</t>
  </si>
  <si>
    <t>Espinnakers :</t>
  </si>
  <si>
    <t>Nº de spis a bordo</t>
  </si>
  <si>
    <t>Tangón, botalón, …</t>
  </si>
  <si>
    <t>Espi simértico</t>
  </si>
  <si>
    <t>o</t>
  </si>
  <si>
    <t>SPA calculado</t>
  </si>
  <si>
    <t xml:space="preserve">Espi asimétrico : </t>
  </si>
  <si>
    <t>Mesana</t>
  </si>
  <si>
    <t>Ni tangón, no botalón</t>
  </si>
  <si>
    <t>Solo botalón</t>
  </si>
  <si>
    <t>Tangón y/o tangoncillo</t>
  </si>
  <si>
    <t>Tangón y botalón</t>
  </si>
  <si>
    <t>Botalón articulado</t>
  </si>
  <si>
    <t>Tangón solo para vela de proa</t>
  </si>
  <si>
    <t>CONFIGURACIÓN EN REGATA Y ACOMODACIONES INTERIORES</t>
  </si>
  <si>
    <t>Precisa mas abajo si los elementos de acomodación interior son quitados o permanecen a bordo en regata. En este caso, cada elemento debe estar en su posición normal a bordo. Si los elementos más abajo son diferentes de la versión estandar, por favor, especifiquelo.</t>
  </si>
  <si>
    <t>¿Mesas desembarcadas?</t>
  </si>
  <si>
    <t>¿Cocina desmbarcada?</t>
  </si>
  <si>
    <t>¿Puertas desembarcadas?</t>
  </si>
  <si>
    <t>¿Suelos desembarcados?</t>
  </si>
  <si>
    <t>¿Cojines y colchones desembarcados?</t>
  </si>
  <si>
    <t>¿Cofres amovibles desembarcados?</t>
  </si>
  <si>
    <t>¿Otros elementos desembarcados?</t>
  </si>
  <si>
    <t>Si es "si", ¿cuantos?</t>
  </si>
  <si>
    <t>Si</t>
  </si>
  <si>
    <t>ATENCIÓN</t>
  </si>
  <si>
    <t>Si tu tienes un Certificado Endorsed toda modificación debe estar oficialmente medida o pesada.</t>
  </si>
  <si>
    <t>Responde a las 5 preguntas siguientes:</t>
  </si>
  <si>
    <t>1. ¿Has modificado el casco?</t>
  </si>
  <si>
    <t>2. ¿Has modificado las acomodaciones interiores?</t>
  </si>
  <si>
    <t>3. ¿Has modificado la quilla o el bulbo de la quilla?</t>
  </si>
  <si>
    <t>4. ¿Has modificado el aparejo?</t>
  </si>
  <si>
    <t>5. ¿Has modificado/cambiado los timon(es)?</t>
  </si>
  <si>
    <t>Detalles adicionales :</t>
  </si>
  <si>
    <t>Si es "si", precisar :</t>
  </si>
  <si>
    <t>Yo confirmo que la información proporcionada es correcta. Yo confirmo haber leido y acepto el Reglamento IRC. Yo estoy informado que la Autoridad de rating dispone de un fichero informático donde figura el conjunto de las informaciones declaradas y yo confirmo no tener ninguna objeción a que estos datos sean guardados, utilizados con el fín de analizar o informar.</t>
  </si>
  <si>
    <t>Leido y aceptado:</t>
  </si>
  <si>
    <t>Yo he leido y acepto las condiciones de arriba</t>
  </si>
  <si>
    <t>Yo no acepto las condiciones de arriba</t>
  </si>
  <si>
    <t>Nombre</t>
  </si>
  <si>
    <t>Le bateau a-t-il subit des modifications depuis le dernier certificat valide?</t>
  </si>
  <si>
    <t>Does the boat has any modification since last valid certificate?</t>
  </si>
  <si>
    <t>¿El barco tiene cualquier modificación desde el último certificado válido?</t>
  </si>
  <si>
    <t>HLUmax** (ex LLmax)</t>
  </si>
  <si>
    <t>HLU (ex LL)</t>
  </si>
  <si>
    <t>HLP (ex LP)</t>
  </si>
  <si>
    <t>SFL (ex SF)</t>
  </si>
  <si>
    <t>ASFL (ex ASF)</t>
  </si>
  <si>
    <t>**Merci de confirmer la valeur de HLUmax même si elle n'est pas modifiée par rapport au précédant certificat.</t>
  </si>
  <si>
    <t>**Please confirm HLUmax even if not changed from the previous certificate.</t>
  </si>
  <si>
    <t>** Gracias por confirmar el valor de la HLUmax incluso si no ha cambiado desde el certificado anterior</t>
  </si>
  <si>
    <t>&lt;1999</t>
  </si>
  <si>
    <t>&lt;2000</t>
  </si>
  <si>
    <t>&lt;2001</t>
  </si>
  <si>
    <t>Demande de simulation post-conception</t>
  </si>
  <si>
    <t>IRC Trial form</t>
  </si>
  <si>
    <t>Type de demande</t>
  </si>
  <si>
    <t>Tipo de Solicitud :</t>
  </si>
  <si>
    <t>Operation type :</t>
  </si>
  <si>
    <t>Type de demande :</t>
  </si>
  <si>
    <t>Country :</t>
  </si>
  <si>
    <t>Pays :</t>
  </si>
  <si>
    <t>Pais :</t>
  </si>
  <si>
    <t>M</t>
  </si>
  <si>
    <t>A</t>
  </si>
  <si>
    <t>S</t>
  </si>
  <si>
    <t>T</t>
  </si>
  <si>
    <t>Remplissez SEULEMENT les données à modifier</t>
  </si>
  <si>
    <t>Fill ONLY the data to be amended</t>
  </si>
  <si>
    <t>SOLO rellene los datos que cambian</t>
  </si>
  <si>
    <t>Do not fill any data below</t>
  </si>
  <si>
    <t>No llene los datos a continuación</t>
  </si>
  <si>
    <t>Remplissez UNIQUEMENT les données à tester</t>
  </si>
  <si>
    <t>Fill in the data to be tested ONLY</t>
  </si>
  <si>
    <r>
      <t>SOLO rellene los</t>
    </r>
    <r>
      <rPr>
        <sz val="10"/>
        <rFont val="Arial"/>
        <family val="0"/>
      </rPr>
      <t xml:space="preserve"> datos para poner a prueba</t>
    </r>
  </si>
  <si>
    <t>Ne remplissez aucune données ci-dessous</t>
  </si>
  <si>
    <t>Matériau inséré dans le voile de quille</t>
  </si>
  <si>
    <t>Material in fin keel</t>
  </si>
  <si>
    <t>Material en la aleta de la quilla</t>
  </si>
  <si>
    <t>Demande de revalidation de certificat IRC 2018</t>
  </si>
  <si>
    <t>IRC Revalidation form 2018</t>
  </si>
  <si>
    <t>Solicitud de recálculo de certificado IRC 2018</t>
  </si>
  <si>
    <t>Solicitud de prueba IRC</t>
  </si>
  <si>
    <t>Demande de modification de certificat IRC 2018</t>
  </si>
  <si>
    <t xml:space="preserve">IRC 2018 Amendment form </t>
  </si>
  <si>
    <t>Solictud de modificación del certificado IRC 2018</t>
  </si>
  <si>
    <t>Ajoutée pour la version 2018</t>
  </si>
  <si>
    <t>Foils</t>
  </si>
  <si>
    <t>Votre bateau est-il équipé de foils qui créent de la portance ?</t>
  </si>
  <si>
    <t>Is the boat fitted with foils that create lift?</t>
  </si>
  <si>
    <t>If yes, the Rating Authority will contact you for more information and measurements</t>
  </si>
  <si>
    <t>Si oui, le Centre de Calcul vous contactera pour une demande d'information et de mesures supplémentaires.</t>
  </si>
  <si>
    <t>NOUVEAU en 2018 - Bateaux à foils</t>
  </si>
  <si>
    <t>NEW in 2018 - Boats with lifting foils</t>
  </si>
  <si>
    <t>NUEVO en 2018 - BARCO CON FOILS</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</si>
</sst>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40C]dddd\ d\ mmmm\ yyyy"/>
    <numFmt numFmtId="167" formatCode="0#&quot; &quot;##&quot; &quot;##&quot; &quot;##&quot; &quot;##"/>
    <numFmt numFmtId="168" formatCode="00000"/>
    <numFmt numFmtId="169" formatCode="[$€-2]\ #,##0.00_);[Red]\([$€-2]\ #,##0.00\)"/>
  </numFmts>
  <fonts count="59">
    <font>
      <sz val="10"/>
      <name val="Arial"/>
      <family val="0"/>
    </font>
    <font>
      <b/>
      <sz val="10"/>
      <name val="Arial"/>
      <family val="2"/>
    </font>
    <font>
      <b/>
      <sz val="20"/>
      <name val="Arial"/>
      <family val="2"/>
    </font>
    <font>
      <sz val="8"/>
      <name val="Arial"/>
      <family val="2"/>
    </font>
    <font>
      <b/>
      <sz val="12"/>
      <name val="Arial"/>
      <family val="2"/>
    </font>
    <font>
      <sz val="10"/>
      <color indexed="10"/>
      <name val="Arial"/>
      <family val="2"/>
    </font>
    <font>
      <sz val="10"/>
      <color indexed="12"/>
      <name val="Arial"/>
      <family val="2"/>
    </font>
    <font>
      <b/>
      <sz val="10"/>
      <color indexed="10"/>
      <name val="Arial"/>
      <family val="2"/>
    </font>
    <font>
      <b/>
      <u val="single"/>
      <sz val="10"/>
      <color indexed="10"/>
      <name val="Arial"/>
      <family val="2"/>
    </font>
    <font>
      <sz val="10"/>
      <color indexed="9"/>
      <name val="Arial"/>
      <family val="2"/>
    </font>
    <font>
      <b/>
      <sz val="72"/>
      <color indexed="9"/>
      <name val="Arial"/>
      <family val="2"/>
    </font>
    <font>
      <sz val="10"/>
      <color indexed="48"/>
      <name val="Arial"/>
      <family val="2"/>
    </font>
    <font>
      <sz val="12"/>
      <name val="Arial"/>
      <family val="2"/>
    </font>
    <font>
      <b/>
      <sz val="14"/>
      <name val="Arial"/>
      <family val="2"/>
    </font>
    <font>
      <sz val="14"/>
      <name val="Arial"/>
      <family val="2"/>
    </font>
    <font>
      <sz val="8.5"/>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17"/>
      <name val="Arial"/>
      <family val="2"/>
    </font>
    <font>
      <sz val="8"/>
      <name val="Segoe U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0"/>
      <color theme="11"/>
      <name val="Arial"/>
      <family val="2"/>
    </font>
    <font>
      <sz val="11"/>
      <color rgb="FF006100"/>
      <name val="Calibri"/>
      <family val="2"/>
    </font>
    <font>
      <u val="single"/>
      <sz val="10"/>
      <color theme="10"/>
      <name val="Arial"/>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theme="0"/>
      <name val="Arial"/>
      <family val="2"/>
    </font>
    <font>
      <b/>
      <sz val="10"/>
      <color rgb="FF00B050"/>
      <name val="Arial"/>
      <family val="2"/>
    </font>
    <font>
      <b/>
      <sz val="10"/>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
      <patternFill patternType="solid">
        <fgColor indexed="42"/>
        <bgColor indexed="64"/>
      </patternFill>
    </fill>
    <fill>
      <patternFill patternType="solid">
        <fgColor indexed="55"/>
        <bgColor indexed="64"/>
      </patternFill>
    </fill>
    <fill>
      <patternFill patternType="solid">
        <fgColor rgb="FFFFFF00"/>
        <bgColor indexed="64"/>
      </patternFill>
    </fill>
    <fill>
      <patternFill patternType="solid">
        <fgColor rgb="FFCCFFCC"/>
        <bgColor indexed="64"/>
      </patternFill>
    </fill>
    <fill>
      <patternFill patternType="solid">
        <fgColor rgb="FFFFFF99"/>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medium"/>
      <right>
        <color indexed="63"/>
      </right>
      <top>
        <color indexed="63"/>
      </top>
      <bottom style="thin"/>
    </border>
    <border>
      <left style="medium"/>
      <right>
        <color indexed="63"/>
      </right>
      <top style="thin"/>
      <bottom style="thin"/>
    </border>
    <border>
      <left>
        <color indexed="63"/>
      </left>
      <right style="thin"/>
      <top style="thin"/>
      <bottom>
        <color indexed="63"/>
      </bottom>
    </border>
    <border>
      <left style="medium">
        <color rgb="FFFF0000"/>
      </left>
      <right>
        <color indexed="63"/>
      </right>
      <top style="medium">
        <color rgb="FFFF0000"/>
      </top>
      <bottom>
        <color indexed="63"/>
      </bottom>
    </border>
    <border>
      <left>
        <color indexed="63"/>
      </left>
      <right>
        <color indexed="63"/>
      </right>
      <top style="medium">
        <color rgb="FFFF0000"/>
      </top>
      <bottom>
        <color indexed="63"/>
      </bottom>
    </border>
    <border>
      <left>
        <color indexed="63"/>
      </left>
      <right style="medium">
        <color rgb="FFFF0000"/>
      </right>
      <top style="medium">
        <color rgb="FFFF0000"/>
      </top>
      <bottom>
        <color indexed="63"/>
      </bottom>
    </border>
    <border>
      <left style="medium">
        <color rgb="FFFF0000"/>
      </left>
      <right>
        <color indexed="63"/>
      </right>
      <top>
        <color indexed="63"/>
      </top>
      <bottom>
        <color indexed="63"/>
      </bottom>
    </border>
    <border>
      <left>
        <color indexed="63"/>
      </left>
      <right style="medium">
        <color rgb="FFFF0000"/>
      </right>
      <top>
        <color indexed="63"/>
      </top>
      <bottom>
        <color indexed="63"/>
      </bottom>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color indexed="63"/>
      </left>
      <right style="medium">
        <color rgb="FFFF0000"/>
      </right>
      <top>
        <color indexed="63"/>
      </top>
      <bottom style="medium">
        <color rgb="FFFF0000"/>
      </bottom>
    </border>
    <border>
      <left style="thin">
        <color rgb="FFFF0000"/>
      </left>
      <right style="thin">
        <color rgb="FFFF0000"/>
      </right>
      <top style="thin">
        <color rgb="FFFF0000"/>
      </top>
      <bottom style="thin">
        <color rgb="FFFF0000"/>
      </bottom>
    </border>
    <border>
      <left style="thin"/>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top style="thin">
        <color indexed="55"/>
      </top>
      <bottom style="thin">
        <color indexed="55"/>
      </bottom>
    </border>
    <border>
      <left style="thin"/>
      <right>
        <color indexed="63"/>
      </right>
      <top style="thin"/>
      <bottom style="thin">
        <color indexed="55"/>
      </bottom>
    </border>
    <border>
      <left>
        <color indexed="63"/>
      </left>
      <right>
        <color indexed="63"/>
      </right>
      <top style="thin"/>
      <bottom style="thin">
        <color indexed="55"/>
      </bottom>
    </border>
    <border>
      <left>
        <color indexed="63"/>
      </left>
      <right style="thin"/>
      <top style="thin"/>
      <bottom style="thin">
        <color indexed="55"/>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top>
        <color indexed="63"/>
      </top>
      <bottom style="thin">
        <color indexed="55"/>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43" fillId="28" borderId="0" applyNumberFormat="0" applyBorder="0" applyAlignment="0" applyProtection="0"/>
    <xf numFmtId="0" fontId="44" fillId="0" borderId="0" applyNumberFormat="0" applyFill="0" applyBorder="0" applyAlignment="0" applyProtection="0"/>
    <xf numFmtId="0" fontId="45"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49" fillId="30" borderId="0" applyNumberFormat="0" applyBorder="0" applyAlignment="0" applyProtection="0"/>
    <xf numFmtId="0" fontId="0" fillId="31" borderId="7" applyNumberFormat="0" applyFont="0" applyAlignment="0" applyProtection="0"/>
    <xf numFmtId="0" fontId="50" fillId="32"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cellStyleXfs>
  <cellXfs count="225">
    <xf numFmtId="0" fontId="0" fillId="0" borderId="0" xfId="0" applyAlignment="1">
      <alignment/>
    </xf>
    <xf numFmtId="0" fontId="0" fillId="0" borderId="0" xfId="0" applyAlignment="1">
      <alignment horizontal="center" wrapText="1"/>
    </xf>
    <xf numFmtId="0" fontId="0" fillId="0" borderId="0" xfId="0" applyAlignment="1">
      <alignment horizontal="center"/>
    </xf>
    <xf numFmtId="0" fontId="0" fillId="0" borderId="10" xfId="0" applyBorder="1" applyAlignment="1">
      <alignment/>
    </xf>
    <xf numFmtId="0" fontId="0" fillId="0" borderId="0" xfId="0" applyFont="1" applyAlignment="1">
      <alignment/>
    </xf>
    <xf numFmtId="0" fontId="4" fillId="0" borderId="0" xfId="0" applyFont="1" applyBorder="1" applyAlignment="1">
      <alignment horizontal="center"/>
    </xf>
    <xf numFmtId="0" fontId="0" fillId="33" borderId="10" xfId="0" applyFill="1" applyBorder="1" applyAlignment="1">
      <alignment/>
    </xf>
    <xf numFmtId="0" fontId="0" fillId="34" borderId="11" xfId="0" applyFill="1" applyBorder="1" applyAlignment="1">
      <alignment horizontal="center"/>
    </xf>
    <xf numFmtId="0" fontId="0" fillId="34" borderId="12" xfId="0" applyFill="1" applyBorder="1" applyAlignment="1">
      <alignment horizontal="center"/>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 fillId="0" borderId="19" xfId="0" applyFont="1" applyBorder="1" applyAlignment="1">
      <alignment/>
    </xf>
    <xf numFmtId="0" fontId="1" fillId="0" borderId="14" xfId="0" applyFont="1" applyBorder="1" applyAlignment="1">
      <alignment/>
    </xf>
    <xf numFmtId="0" fontId="0" fillId="0" borderId="10" xfId="0" applyFill="1" applyBorder="1" applyAlignment="1">
      <alignment/>
    </xf>
    <xf numFmtId="2" fontId="0" fillId="35" borderId="10" xfId="0" applyNumberFormat="1" applyFill="1" applyBorder="1" applyAlignment="1">
      <alignment/>
    </xf>
    <xf numFmtId="0" fontId="6" fillId="0" borderId="0" xfId="0" applyFont="1" applyBorder="1" applyAlignment="1">
      <alignment/>
    </xf>
    <xf numFmtId="0" fontId="0" fillId="0" borderId="0" xfId="0" applyBorder="1" applyAlignment="1">
      <alignment horizontal="right"/>
    </xf>
    <xf numFmtId="0" fontId="0" fillId="0" borderId="0" xfId="0" applyFill="1" applyBorder="1" applyAlignment="1">
      <alignment/>
    </xf>
    <xf numFmtId="0" fontId="0" fillId="36" borderId="10" xfId="0" applyFill="1" applyBorder="1" applyAlignment="1">
      <alignment/>
    </xf>
    <xf numFmtId="0" fontId="0" fillId="0" borderId="17" xfId="0" applyFill="1" applyBorder="1" applyAlignment="1">
      <alignment/>
    </xf>
    <xf numFmtId="0" fontId="0" fillId="34" borderId="0" xfId="0" applyFill="1" applyAlignment="1">
      <alignment/>
    </xf>
    <xf numFmtId="0" fontId="0" fillId="0" borderId="20" xfId="0" applyBorder="1" applyAlignment="1">
      <alignment/>
    </xf>
    <xf numFmtId="0" fontId="0" fillId="0" borderId="15" xfId="0" applyFill="1" applyBorder="1" applyAlignment="1">
      <alignment/>
    </xf>
    <xf numFmtId="0" fontId="0" fillId="0" borderId="10" xfId="0" applyBorder="1" applyAlignment="1">
      <alignment horizontal="left"/>
    </xf>
    <xf numFmtId="0" fontId="1" fillId="0" borderId="16" xfId="0" applyFont="1" applyBorder="1" applyAlignment="1">
      <alignment/>
    </xf>
    <xf numFmtId="0" fontId="7" fillId="0" borderId="0" xfId="0" applyFont="1" applyAlignment="1">
      <alignment/>
    </xf>
    <xf numFmtId="2" fontId="7" fillId="0" borderId="0" xfId="0" applyNumberFormat="1" applyFont="1" applyAlignment="1">
      <alignment/>
    </xf>
    <xf numFmtId="0" fontId="0" fillId="0" borderId="0" xfId="0" applyFill="1" applyAlignment="1">
      <alignment/>
    </xf>
    <xf numFmtId="0" fontId="0" fillId="0" borderId="0" xfId="0" applyFill="1" applyBorder="1" applyAlignment="1">
      <alignment horizontal="left"/>
    </xf>
    <xf numFmtId="0" fontId="0" fillId="0" borderId="21" xfId="0" applyBorder="1" applyAlignment="1">
      <alignment/>
    </xf>
    <xf numFmtId="0" fontId="1" fillId="0" borderId="22" xfId="0" applyFont="1" applyBorder="1" applyAlignment="1">
      <alignment/>
    </xf>
    <xf numFmtId="0" fontId="8" fillId="0" borderId="0" xfId="0" applyFont="1" applyAlignment="1">
      <alignment/>
    </xf>
    <xf numFmtId="0" fontId="7" fillId="0" borderId="17" xfId="0" applyFont="1" applyBorder="1" applyAlignment="1">
      <alignment horizontal="center"/>
    </xf>
    <xf numFmtId="0" fontId="0" fillId="0" borderId="0" xfId="0" applyFont="1" applyFill="1" applyBorder="1" applyAlignment="1">
      <alignment/>
    </xf>
    <xf numFmtId="0" fontId="0" fillId="0" borderId="0" xfId="0" applyFill="1" applyBorder="1" applyAlignment="1">
      <alignment/>
    </xf>
    <xf numFmtId="0" fontId="0" fillId="0" borderId="19" xfId="0" applyBorder="1" applyAlignment="1">
      <alignment/>
    </xf>
    <xf numFmtId="0" fontId="0" fillId="0" borderId="0" xfId="0" applyBorder="1" applyAlignment="1">
      <alignment horizontal="left"/>
    </xf>
    <xf numFmtId="0" fontId="0" fillId="0" borderId="11" xfId="0" applyBorder="1" applyAlignment="1">
      <alignment/>
    </xf>
    <xf numFmtId="0" fontId="0" fillId="0" borderId="12" xfId="0" applyBorder="1" applyAlignment="1">
      <alignment/>
    </xf>
    <xf numFmtId="0" fontId="0" fillId="0" borderId="23" xfId="0" applyBorder="1" applyAlignment="1">
      <alignment/>
    </xf>
    <xf numFmtId="0" fontId="0" fillId="0" borderId="24" xfId="0" applyBorder="1" applyAlignment="1">
      <alignment/>
    </xf>
    <xf numFmtId="0" fontId="0" fillId="0" borderId="17" xfId="0" applyFont="1" applyFill="1" applyBorder="1" applyAlignment="1">
      <alignment/>
    </xf>
    <xf numFmtId="0" fontId="0" fillId="0" borderId="17" xfId="0" applyFill="1" applyBorder="1" applyAlignment="1">
      <alignment horizontal="left"/>
    </xf>
    <xf numFmtId="2"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right"/>
    </xf>
    <xf numFmtId="0" fontId="0" fillId="0" borderId="20" xfId="0" applyFont="1" applyFill="1" applyBorder="1" applyAlignment="1">
      <alignment/>
    </xf>
    <xf numFmtId="2" fontId="0" fillId="0" borderId="20" xfId="0" applyNumberFormat="1" applyFont="1" applyFill="1" applyBorder="1" applyAlignment="1">
      <alignment/>
    </xf>
    <xf numFmtId="0" fontId="0" fillId="0" borderId="20" xfId="0" applyFont="1" applyFill="1" applyBorder="1" applyAlignment="1">
      <alignment/>
    </xf>
    <xf numFmtId="0" fontId="0" fillId="0" borderId="17" xfId="0" applyFont="1" applyFill="1" applyBorder="1" applyAlignment="1">
      <alignment/>
    </xf>
    <xf numFmtId="0" fontId="0" fillId="0" borderId="25" xfId="0" applyBorder="1" applyAlignment="1">
      <alignment/>
    </xf>
    <xf numFmtId="0" fontId="0" fillId="0" borderId="14" xfId="0" applyFont="1" applyFill="1" applyBorder="1" applyAlignment="1">
      <alignment/>
    </xf>
    <xf numFmtId="0" fontId="9" fillId="0" borderId="0" xfId="0" applyFont="1" applyFill="1" applyAlignment="1">
      <alignment/>
    </xf>
    <xf numFmtId="0" fontId="0" fillId="0" borderId="0" xfId="0" applyBorder="1" applyAlignment="1">
      <alignment vertical="top" wrapText="1"/>
    </xf>
    <xf numFmtId="0" fontId="2" fillId="34" borderId="0" xfId="0" applyFont="1" applyFill="1" applyBorder="1" applyAlignment="1">
      <alignment horizontal="center"/>
    </xf>
    <xf numFmtId="0" fontId="1" fillId="0" borderId="0" xfId="0" applyFont="1" applyBorder="1" applyAlignment="1">
      <alignment/>
    </xf>
    <xf numFmtId="0" fontId="7" fillId="0" borderId="0" xfId="0" applyFont="1" applyBorder="1" applyAlignment="1">
      <alignment horizontal="center"/>
    </xf>
    <xf numFmtId="0" fontId="7" fillId="0" borderId="22" xfId="0" applyFont="1" applyBorder="1" applyAlignment="1">
      <alignment/>
    </xf>
    <xf numFmtId="2" fontId="7" fillId="0" borderId="21" xfId="0" applyNumberFormat="1" applyFont="1" applyBorder="1" applyAlignment="1">
      <alignment/>
    </xf>
    <xf numFmtId="0" fontId="3" fillId="0" borderId="0" xfId="0" applyFont="1" applyBorder="1" applyAlignment="1">
      <alignment/>
    </xf>
    <xf numFmtId="0" fontId="6" fillId="0" borderId="14" xfId="0" applyFont="1" applyBorder="1" applyAlignment="1">
      <alignment/>
    </xf>
    <xf numFmtId="0" fontId="4" fillId="0" borderId="0" xfId="0" applyFont="1" applyFill="1" applyBorder="1" applyAlignment="1">
      <alignment horizontal="center"/>
    </xf>
    <xf numFmtId="0" fontId="0" fillId="0" borderId="0" xfId="0" applyFill="1" applyBorder="1" applyAlignment="1" applyProtection="1">
      <alignment horizontal="left"/>
      <protection/>
    </xf>
    <xf numFmtId="167" fontId="0" fillId="0" borderId="0" xfId="0" applyNumberFormat="1" applyFill="1" applyBorder="1" applyAlignment="1">
      <alignment horizontal="left"/>
    </xf>
    <xf numFmtId="0" fontId="5" fillId="0" borderId="0" xfId="0" applyFont="1" applyFill="1" applyBorder="1" applyAlignment="1">
      <alignment horizontal="center"/>
    </xf>
    <xf numFmtId="0" fontId="0" fillId="0" borderId="0" xfId="0" applyFill="1" applyBorder="1" applyAlignment="1">
      <alignment horizontal="center"/>
    </xf>
    <xf numFmtId="2" fontId="7" fillId="0" borderId="0" xfId="0" applyNumberFormat="1" applyFont="1" applyFill="1" applyBorder="1" applyAlignment="1">
      <alignment/>
    </xf>
    <xf numFmtId="0" fontId="0" fillId="0" borderId="0" xfId="0" applyFill="1" applyAlignment="1">
      <alignment horizontal="left" wrapText="1"/>
    </xf>
    <xf numFmtId="0" fontId="0" fillId="0" borderId="0" xfId="0" applyFill="1" applyAlignment="1">
      <alignment horizontal="center"/>
    </xf>
    <xf numFmtId="0" fontId="0" fillId="0" borderId="0" xfId="0" applyFont="1" applyBorder="1" applyAlignment="1">
      <alignment wrapText="1"/>
    </xf>
    <xf numFmtId="0" fontId="1" fillId="0" borderId="10" xfId="0" applyFont="1" applyBorder="1" applyAlignment="1">
      <alignment horizontal="right" wrapText="1"/>
    </xf>
    <xf numFmtId="2" fontId="0" fillId="33" borderId="10" xfId="0" applyNumberFormat="1" applyFill="1" applyBorder="1" applyAlignment="1" applyProtection="1">
      <alignment/>
      <protection locked="0"/>
    </xf>
    <xf numFmtId="0" fontId="0" fillId="33" borderId="10" xfId="0" applyNumberFormat="1" applyFill="1" applyBorder="1" applyAlignment="1" applyProtection="1">
      <alignment/>
      <protection locked="0"/>
    </xf>
    <xf numFmtId="0" fontId="0" fillId="33" borderId="11" xfId="0" applyFill="1" applyBorder="1" applyAlignment="1" applyProtection="1">
      <alignment/>
      <protection locked="0"/>
    </xf>
    <xf numFmtId="0" fontId="0" fillId="33" borderId="10" xfId="0" applyFill="1" applyBorder="1" applyAlignment="1" applyProtection="1">
      <alignment/>
      <protection locked="0"/>
    </xf>
    <xf numFmtId="0" fontId="0" fillId="36" borderId="10" xfId="0" applyFill="1" applyBorder="1" applyAlignment="1" applyProtection="1">
      <alignment/>
      <protection locked="0"/>
    </xf>
    <xf numFmtId="0" fontId="0" fillId="36" borderId="11" xfId="0" applyFill="1" applyBorder="1" applyAlignment="1" applyProtection="1">
      <alignment/>
      <protection locked="0"/>
    </xf>
    <xf numFmtId="0" fontId="0" fillId="36" borderId="10" xfId="0" applyFill="1" applyBorder="1" applyAlignment="1" applyProtection="1">
      <alignment horizontal="center"/>
      <protection locked="0"/>
    </xf>
    <xf numFmtId="0" fontId="0" fillId="36" borderId="26" xfId="0" applyFill="1" applyBorder="1" applyAlignment="1" applyProtection="1">
      <alignment/>
      <protection locked="0"/>
    </xf>
    <xf numFmtId="0" fontId="0" fillId="36" borderId="15" xfId="0" applyFill="1" applyBorder="1" applyAlignment="1" applyProtection="1">
      <alignment/>
      <protection locked="0"/>
    </xf>
    <xf numFmtId="0" fontId="0" fillId="0" borderId="0" xfId="0" applyFont="1" applyFill="1" applyBorder="1" applyAlignment="1" applyProtection="1">
      <alignment/>
      <protection/>
    </xf>
    <xf numFmtId="0" fontId="6" fillId="0" borderId="0" xfId="0" applyFont="1" applyFill="1" applyBorder="1" applyAlignment="1">
      <alignment vertical="center" wrapText="1"/>
    </xf>
    <xf numFmtId="0" fontId="0" fillId="6" borderId="10" xfId="0" applyFill="1" applyBorder="1" applyAlignment="1" applyProtection="1">
      <alignment/>
      <protection locked="0"/>
    </xf>
    <xf numFmtId="0" fontId="0" fillId="0" borderId="0" xfId="0" applyFont="1" applyBorder="1" applyAlignment="1">
      <alignment/>
    </xf>
    <xf numFmtId="0" fontId="0" fillId="0" borderId="0" xfId="0" applyFont="1" applyFill="1" applyBorder="1" applyAlignment="1">
      <alignment/>
    </xf>
    <xf numFmtId="0" fontId="0" fillId="0" borderId="0" xfId="0" applyBorder="1" applyAlignment="1" applyProtection="1">
      <alignment/>
      <protection locked="0"/>
    </xf>
    <xf numFmtId="0" fontId="0" fillId="0" borderId="0" xfId="0" applyBorder="1" applyAlignment="1" applyProtection="1">
      <alignment vertical="top"/>
      <protection locked="0"/>
    </xf>
    <xf numFmtId="0" fontId="0" fillId="0" borderId="0" xfId="0" applyFont="1" applyFill="1" applyBorder="1" applyAlignment="1">
      <alignment horizontal="left"/>
    </xf>
    <xf numFmtId="0" fontId="0" fillId="0" borderId="0" xfId="0" applyFont="1" applyBorder="1" applyAlignment="1">
      <alignment horizontal="left"/>
    </xf>
    <xf numFmtId="0" fontId="0" fillId="0" borderId="0" xfId="0" applyAlignment="1">
      <alignment horizontal="left"/>
    </xf>
    <xf numFmtId="0" fontId="0" fillId="0" borderId="0" xfId="0" applyFont="1" applyBorder="1" applyAlignment="1" applyProtection="1">
      <alignment vertical="top"/>
      <protection locked="0"/>
    </xf>
    <xf numFmtId="0" fontId="0" fillId="0" borderId="0" xfId="0" applyFont="1" applyFill="1" applyBorder="1" applyAlignment="1" applyProtection="1">
      <alignment vertical="top"/>
      <protection locked="0"/>
    </xf>
    <xf numFmtId="0" fontId="0" fillId="0" borderId="0" xfId="0" applyFont="1" applyFill="1" applyBorder="1" applyAlignment="1" applyProtection="1">
      <alignment/>
      <protection locked="0"/>
    </xf>
    <xf numFmtId="0" fontId="56" fillId="37" borderId="0" xfId="0" applyFont="1" applyFill="1" applyAlignment="1">
      <alignment/>
    </xf>
    <xf numFmtId="0" fontId="56" fillId="37" borderId="0" xfId="0" applyFont="1" applyFill="1" applyAlignment="1">
      <alignment horizontal="left"/>
    </xf>
    <xf numFmtId="0" fontId="0" fillId="38" borderId="0" xfId="0" applyFill="1" applyAlignment="1">
      <alignment/>
    </xf>
    <xf numFmtId="0" fontId="57" fillId="0" borderId="0" xfId="0" applyFont="1" applyAlignment="1">
      <alignment/>
    </xf>
    <xf numFmtId="0" fontId="0" fillId="0" borderId="0" xfId="0" applyAlignment="1" applyProtection="1">
      <alignment/>
      <protection/>
    </xf>
    <xf numFmtId="0" fontId="0" fillId="0" borderId="0" xfId="0" applyFill="1" applyAlignment="1" applyProtection="1">
      <alignment/>
      <protection/>
    </xf>
    <xf numFmtId="0" fontId="1" fillId="0" borderId="0" xfId="0" applyFont="1" applyFill="1" applyBorder="1" applyAlignment="1" applyProtection="1">
      <alignment horizontal="right" wrapText="1"/>
      <protection/>
    </xf>
    <xf numFmtId="0" fontId="11" fillId="0" borderId="0" xfId="0" applyFont="1" applyFill="1" applyBorder="1" applyAlignment="1" applyProtection="1">
      <alignment horizontal="center" wrapText="1"/>
      <protection/>
    </xf>
    <xf numFmtId="0" fontId="0" fillId="0" borderId="0" xfId="0" applyFill="1" applyBorder="1" applyAlignment="1" applyProtection="1">
      <alignment/>
      <protection/>
    </xf>
    <xf numFmtId="0" fontId="58" fillId="0" borderId="27" xfId="0" applyFont="1" applyFill="1" applyBorder="1" applyAlignment="1" applyProtection="1">
      <alignment/>
      <protection/>
    </xf>
    <xf numFmtId="0" fontId="0" fillId="0" borderId="28" xfId="0" applyFill="1" applyBorder="1" applyAlignment="1" applyProtection="1">
      <alignment/>
      <protection/>
    </xf>
    <xf numFmtId="0" fontId="58" fillId="0" borderId="28" xfId="0" applyFont="1" applyFill="1" applyBorder="1" applyAlignment="1" applyProtection="1">
      <alignment/>
      <protection/>
    </xf>
    <xf numFmtId="0" fontId="0" fillId="0" borderId="29" xfId="0" applyFill="1" applyBorder="1" applyAlignment="1" applyProtection="1">
      <alignment/>
      <protection/>
    </xf>
    <xf numFmtId="0" fontId="0" fillId="0" borderId="30" xfId="0" applyFill="1" applyBorder="1" applyAlignment="1" applyProtection="1">
      <alignment horizontal="left" indent="1"/>
      <protection/>
    </xf>
    <xf numFmtId="0" fontId="0" fillId="0" borderId="31" xfId="0" applyFill="1" applyBorder="1" applyAlignment="1" applyProtection="1">
      <alignment/>
      <protection/>
    </xf>
    <xf numFmtId="0" fontId="15" fillId="0" borderId="30" xfId="0" applyFont="1" applyFill="1" applyBorder="1" applyAlignment="1" applyProtection="1">
      <alignment horizontal="left" indent="1"/>
      <protection/>
    </xf>
    <xf numFmtId="0" fontId="0" fillId="0" borderId="32" xfId="0" applyFill="1" applyBorder="1" applyAlignment="1" applyProtection="1">
      <alignment/>
      <protection/>
    </xf>
    <xf numFmtId="0" fontId="0" fillId="0" borderId="33" xfId="0" applyFill="1" applyBorder="1" applyAlignment="1" applyProtection="1">
      <alignment/>
      <protection/>
    </xf>
    <xf numFmtId="0" fontId="0" fillId="0" borderId="34" xfId="0" applyFill="1" applyBorder="1" applyAlignment="1" applyProtection="1">
      <alignment/>
      <protection/>
    </xf>
    <xf numFmtId="0" fontId="0" fillId="39" borderId="35" xfId="0" applyFont="1" applyFill="1" applyBorder="1" applyAlignment="1" applyProtection="1">
      <alignment/>
      <protection locked="0"/>
    </xf>
    <xf numFmtId="0" fontId="58" fillId="38" borderId="0" xfId="0" applyFont="1" applyFill="1" applyBorder="1" applyAlignment="1" applyProtection="1">
      <alignment/>
      <protection locked="0"/>
    </xf>
    <xf numFmtId="0" fontId="0" fillId="38" borderId="0" xfId="0" applyFill="1" applyAlignment="1" applyProtection="1">
      <alignment/>
      <protection/>
    </xf>
    <xf numFmtId="0" fontId="58" fillId="38" borderId="0" xfId="0" applyFont="1" applyFill="1" applyBorder="1" applyAlignment="1" applyProtection="1">
      <alignment/>
      <protection/>
    </xf>
    <xf numFmtId="0" fontId="0" fillId="0" borderId="13" xfId="0" applyFont="1" applyBorder="1" applyAlignment="1">
      <alignment horizontal="left" wrapText="1"/>
    </xf>
    <xf numFmtId="0" fontId="0" fillId="0" borderId="0" xfId="0" applyBorder="1" applyAlignment="1">
      <alignment horizontal="left" vertical="top" wrapText="1"/>
    </xf>
    <xf numFmtId="0" fontId="0" fillId="40" borderId="10" xfId="0" applyFill="1" applyBorder="1" applyAlignment="1" applyProtection="1">
      <alignment horizontal="center"/>
      <protection locked="0"/>
    </xf>
    <xf numFmtId="0" fontId="2" fillId="34" borderId="0" xfId="0" applyFont="1" applyFill="1" applyBorder="1" applyAlignment="1">
      <alignment horizontal="center"/>
    </xf>
    <xf numFmtId="0" fontId="0" fillId="33" borderId="36" xfId="0" applyFill="1" applyBorder="1" applyAlignment="1" applyProtection="1">
      <alignment horizontal="left"/>
      <protection locked="0"/>
    </xf>
    <xf numFmtId="0" fontId="0" fillId="33" borderId="37" xfId="0" applyFill="1" applyBorder="1" applyAlignment="1" applyProtection="1">
      <alignment horizontal="left"/>
      <protection locked="0"/>
    </xf>
    <xf numFmtId="0" fontId="0" fillId="33" borderId="38" xfId="0" applyFill="1" applyBorder="1" applyAlignment="1" applyProtection="1">
      <alignment horizontal="left"/>
      <protection locked="0"/>
    </xf>
    <xf numFmtId="0" fontId="0" fillId="33" borderId="14" xfId="0" applyFill="1" applyBorder="1" applyAlignment="1" applyProtection="1">
      <alignment horizontal="left"/>
      <protection locked="0"/>
    </xf>
    <xf numFmtId="0" fontId="0" fillId="33" borderId="0" xfId="0" applyFill="1" applyBorder="1" applyAlignment="1" applyProtection="1">
      <alignment horizontal="left"/>
      <protection locked="0"/>
    </xf>
    <xf numFmtId="0" fontId="0" fillId="33" borderId="15" xfId="0" applyFill="1" applyBorder="1" applyAlignment="1" applyProtection="1">
      <alignment horizontal="left"/>
      <protection locked="0"/>
    </xf>
    <xf numFmtId="0" fontId="0" fillId="33" borderId="39" xfId="0" applyFill="1" applyBorder="1" applyAlignment="1" applyProtection="1">
      <alignment horizontal="left"/>
      <protection locked="0"/>
    </xf>
    <xf numFmtId="0" fontId="0" fillId="33" borderId="40" xfId="0" applyFill="1" applyBorder="1" applyAlignment="1" applyProtection="1">
      <alignment horizontal="left"/>
      <protection locked="0"/>
    </xf>
    <xf numFmtId="0" fontId="0" fillId="33" borderId="41" xfId="0" applyFill="1" applyBorder="1" applyAlignment="1" applyProtection="1">
      <alignment horizontal="left"/>
      <protection locked="0"/>
    </xf>
    <xf numFmtId="0" fontId="0" fillId="33" borderId="11" xfId="0" applyNumberFormat="1" applyFill="1" applyBorder="1" applyAlignment="1" applyProtection="1">
      <alignment horizontal="center"/>
      <protection locked="0"/>
    </xf>
    <xf numFmtId="0" fontId="0" fillId="33" borderId="23" xfId="0" applyNumberFormat="1" applyFill="1" applyBorder="1" applyAlignment="1" applyProtection="1">
      <alignment horizontal="center"/>
      <protection locked="0"/>
    </xf>
    <xf numFmtId="0" fontId="0" fillId="40" borderId="19" xfId="0" applyFill="1" applyBorder="1" applyAlignment="1" applyProtection="1">
      <alignment horizontal="center"/>
      <protection locked="0"/>
    </xf>
    <xf numFmtId="0" fontId="0" fillId="40" borderId="26" xfId="0" applyFill="1" applyBorder="1" applyAlignment="1" applyProtection="1">
      <alignment horizontal="center"/>
      <protection locked="0"/>
    </xf>
    <xf numFmtId="0" fontId="0" fillId="40" borderId="16" xfId="0" applyFill="1" applyBorder="1" applyAlignment="1" applyProtection="1">
      <alignment horizontal="center"/>
      <protection locked="0"/>
    </xf>
    <xf numFmtId="0" fontId="0" fillId="40" borderId="18" xfId="0" applyFill="1" applyBorder="1" applyAlignment="1" applyProtection="1">
      <alignment horizontal="center"/>
      <protection locked="0"/>
    </xf>
    <xf numFmtId="0" fontId="0" fillId="0" borderId="12" xfId="0" applyFill="1" applyBorder="1" applyAlignment="1">
      <alignment horizontal="left" vertical="center"/>
    </xf>
    <xf numFmtId="0" fontId="6" fillId="0" borderId="1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0" fillId="0" borderId="0" xfId="0" applyAlignment="1">
      <alignment horizontal="center"/>
    </xf>
    <xf numFmtId="0" fontId="4" fillId="36" borderId="42" xfId="0" applyFont="1" applyFill="1" applyBorder="1" applyAlignment="1">
      <alignment horizontal="center"/>
    </xf>
    <xf numFmtId="0" fontId="4" fillId="36" borderId="43" xfId="0" applyFont="1" applyFill="1" applyBorder="1" applyAlignment="1">
      <alignment horizontal="center"/>
    </xf>
    <xf numFmtId="0" fontId="4" fillId="36" borderId="44" xfId="0" applyFont="1" applyFill="1" applyBorder="1" applyAlignment="1">
      <alignment horizontal="center"/>
    </xf>
    <xf numFmtId="168" fontId="0" fillId="33" borderId="36" xfId="0" applyNumberFormat="1" applyFill="1" applyBorder="1" applyAlignment="1" applyProtection="1">
      <alignment horizontal="left"/>
      <protection locked="0"/>
    </xf>
    <xf numFmtId="168" fontId="0" fillId="33" borderId="37" xfId="0" applyNumberFormat="1" applyFill="1" applyBorder="1" applyAlignment="1" applyProtection="1">
      <alignment horizontal="left"/>
      <protection locked="0"/>
    </xf>
    <xf numFmtId="168" fontId="0" fillId="33" borderId="38" xfId="0" applyNumberFormat="1" applyFill="1" applyBorder="1" applyAlignment="1" applyProtection="1">
      <alignment horizontal="left"/>
      <protection locked="0"/>
    </xf>
    <xf numFmtId="0" fontId="0" fillId="36" borderId="36" xfId="0" applyFill="1" applyBorder="1" applyAlignment="1" applyProtection="1">
      <alignment horizontal="left"/>
      <protection locked="0"/>
    </xf>
    <xf numFmtId="0" fontId="0" fillId="36" borderId="37" xfId="0" applyFill="1" applyBorder="1" applyAlignment="1" applyProtection="1">
      <alignment horizontal="left"/>
      <protection locked="0"/>
    </xf>
    <xf numFmtId="0" fontId="0" fillId="36" borderId="38" xfId="0" applyFill="1" applyBorder="1" applyAlignment="1" applyProtection="1">
      <alignment horizontal="left"/>
      <protection locked="0"/>
    </xf>
    <xf numFmtId="167" fontId="0" fillId="33" borderId="45" xfId="0" applyNumberFormat="1" applyFill="1" applyBorder="1" applyAlignment="1" applyProtection="1">
      <alignment horizontal="left"/>
      <protection locked="0"/>
    </xf>
    <xf numFmtId="167" fontId="0" fillId="33" borderId="46" xfId="0" applyNumberFormat="1" applyFill="1" applyBorder="1" applyAlignment="1" applyProtection="1">
      <alignment horizontal="left"/>
      <protection locked="0"/>
    </xf>
    <xf numFmtId="167" fontId="0" fillId="33" borderId="47" xfId="0" applyNumberFormat="1" applyFill="1" applyBorder="1" applyAlignment="1" applyProtection="1">
      <alignment horizontal="left"/>
      <protection locked="0"/>
    </xf>
    <xf numFmtId="0" fontId="14" fillId="0" borderId="0" xfId="0" applyFont="1" applyAlignment="1">
      <alignment horizontal="center" vertical="center"/>
    </xf>
    <xf numFmtId="0" fontId="0" fillId="33" borderId="36" xfId="0" applyFill="1" applyBorder="1" applyAlignment="1" applyProtection="1">
      <alignment horizontal="center"/>
      <protection locked="0"/>
    </xf>
    <xf numFmtId="0" fontId="0" fillId="33" borderId="37" xfId="0" applyFill="1" applyBorder="1" applyAlignment="1" applyProtection="1">
      <alignment horizontal="center"/>
      <protection locked="0"/>
    </xf>
    <xf numFmtId="0" fontId="0" fillId="33" borderId="38" xfId="0" applyFill="1" applyBorder="1" applyAlignment="1" applyProtection="1">
      <alignment horizontal="center"/>
      <protection locked="0"/>
    </xf>
    <xf numFmtId="0" fontId="0" fillId="33" borderId="16" xfId="0" applyFill="1" applyBorder="1" applyAlignment="1" applyProtection="1">
      <alignment horizontal="left"/>
      <protection locked="0"/>
    </xf>
    <xf numFmtId="0" fontId="0" fillId="33" borderId="17" xfId="0" applyFill="1" applyBorder="1" applyAlignment="1" applyProtection="1">
      <alignment horizontal="left"/>
      <protection locked="0"/>
    </xf>
    <xf numFmtId="0" fontId="0" fillId="33" borderId="18" xfId="0" applyFill="1" applyBorder="1" applyAlignment="1" applyProtection="1">
      <alignment horizontal="left"/>
      <protection locked="0"/>
    </xf>
    <xf numFmtId="0" fontId="5" fillId="34" borderId="19" xfId="0" applyFont="1" applyFill="1" applyBorder="1" applyAlignment="1">
      <alignment horizontal="center"/>
    </xf>
    <xf numFmtId="0" fontId="5" fillId="34" borderId="26" xfId="0" applyFont="1" applyFill="1" applyBorder="1" applyAlignment="1">
      <alignment horizontal="center"/>
    </xf>
    <xf numFmtId="0" fontId="0" fillId="0" borderId="10" xfId="0" applyBorder="1" applyAlignment="1">
      <alignment horizontal="left"/>
    </xf>
    <xf numFmtId="0" fontId="1" fillId="0" borderId="0" xfId="0" applyFont="1" applyFill="1" applyBorder="1" applyAlignment="1">
      <alignment horizontal="left"/>
    </xf>
    <xf numFmtId="0" fontId="0" fillId="33" borderId="10" xfId="0" applyFill="1" applyBorder="1" applyAlignment="1" applyProtection="1">
      <alignment horizontal="left"/>
      <protection locked="0"/>
    </xf>
    <xf numFmtId="0" fontId="11" fillId="33" borderId="22" xfId="0" applyFont="1" applyFill="1" applyBorder="1" applyAlignment="1" applyProtection="1">
      <alignment horizontal="center" wrapText="1"/>
      <protection locked="0"/>
    </xf>
    <xf numFmtId="0" fontId="11" fillId="33" borderId="21" xfId="0" applyFont="1" applyFill="1" applyBorder="1" applyAlignment="1" applyProtection="1">
      <alignment horizontal="center" wrapText="1"/>
      <protection locked="0"/>
    </xf>
    <xf numFmtId="0" fontId="5" fillId="36" borderId="22" xfId="0" applyFont="1" applyFill="1" applyBorder="1" applyAlignment="1" applyProtection="1">
      <alignment horizontal="center" wrapText="1"/>
      <protection locked="0"/>
    </xf>
    <xf numFmtId="0" fontId="5" fillId="36" borderId="20" xfId="0" applyFont="1" applyFill="1" applyBorder="1" applyAlignment="1" applyProtection="1">
      <alignment horizontal="center" wrapText="1"/>
      <protection locked="0"/>
    </xf>
    <xf numFmtId="0" fontId="5" fillId="36" borderId="21" xfId="0" applyFont="1" applyFill="1" applyBorder="1" applyAlignment="1" applyProtection="1">
      <alignment horizontal="center" wrapText="1"/>
      <protection locked="0"/>
    </xf>
    <xf numFmtId="0" fontId="0" fillId="0" borderId="17" xfId="0" applyFont="1" applyBorder="1" applyAlignment="1">
      <alignment horizontal="left" wrapText="1"/>
    </xf>
    <xf numFmtId="0" fontId="5" fillId="34" borderId="14" xfId="0" applyFont="1" applyFill="1" applyBorder="1" applyAlignment="1">
      <alignment horizontal="center"/>
    </xf>
    <xf numFmtId="0" fontId="5" fillId="34" borderId="15" xfId="0" applyFont="1" applyFill="1" applyBorder="1" applyAlignment="1">
      <alignment horizontal="center"/>
    </xf>
    <xf numFmtId="0" fontId="0" fillId="36" borderId="22" xfId="0" applyFill="1" applyBorder="1" applyAlignment="1" applyProtection="1">
      <alignment horizontal="left"/>
      <protection locked="0"/>
    </xf>
    <xf numFmtId="0" fontId="0" fillId="36" borderId="20" xfId="0" applyFill="1" applyBorder="1" applyAlignment="1" applyProtection="1">
      <alignment horizontal="left"/>
      <protection locked="0"/>
    </xf>
    <xf numFmtId="0" fontId="0" fillId="36" borderId="21" xfId="0" applyFill="1" applyBorder="1" applyAlignment="1" applyProtection="1">
      <alignment horizontal="left"/>
      <protection locked="0"/>
    </xf>
    <xf numFmtId="0" fontId="0" fillId="33" borderId="19" xfId="0" applyFont="1" applyFill="1" applyBorder="1" applyAlignment="1" applyProtection="1">
      <alignment horizontal="left" vertical="top" wrapText="1"/>
      <protection locked="0"/>
    </xf>
    <xf numFmtId="0" fontId="0" fillId="33" borderId="13" xfId="0" applyFill="1" applyBorder="1" applyAlignment="1" applyProtection="1">
      <alignment horizontal="left" vertical="top" wrapText="1"/>
      <protection locked="0"/>
    </xf>
    <xf numFmtId="0" fontId="0" fillId="33" borderId="26" xfId="0" applyFill="1" applyBorder="1" applyAlignment="1" applyProtection="1">
      <alignment horizontal="left" vertical="top" wrapText="1"/>
      <protection locked="0"/>
    </xf>
    <xf numFmtId="0" fontId="0" fillId="33" borderId="14" xfId="0" applyFont="1" applyFill="1" applyBorder="1" applyAlignment="1" applyProtection="1">
      <alignment horizontal="left" vertical="top" wrapText="1"/>
      <protection locked="0"/>
    </xf>
    <xf numFmtId="0" fontId="0" fillId="33" borderId="0" xfId="0" applyFill="1" applyBorder="1" applyAlignment="1" applyProtection="1">
      <alignment horizontal="left" vertical="top" wrapText="1"/>
      <protection locked="0"/>
    </xf>
    <xf numFmtId="0" fontId="0" fillId="33" borderId="15" xfId="0" applyFill="1" applyBorder="1" applyAlignment="1" applyProtection="1">
      <alignment horizontal="left" vertical="top" wrapText="1"/>
      <protection locked="0"/>
    </xf>
    <xf numFmtId="0" fontId="0" fillId="33" borderId="14" xfId="0" applyFill="1" applyBorder="1" applyAlignment="1" applyProtection="1">
      <alignment horizontal="left" vertical="top" wrapText="1"/>
      <protection locked="0"/>
    </xf>
    <xf numFmtId="0" fontId="0" fillId="33" borderId="16" xfId="0" applyFill="1" applyBorder="1" applyAlignment="1" applyProtection="1">
      <alignment horizontal="left" vertical="top" wrapText="1"/>
      <protection locked="0"/>
    </xf>
    <xf numFmtId="0" fontId="0" fillId="33" borderId="17" xfId="0" applyFill="1" applyBorder="1" applyAlignment="1" applyProtection="1">
      <alignment horizontal="left" vertical="top" wrapText="1"/>
      <protection locked="0"/>
    </xf>
    <xf numFmtId="0" fontId="0" fillId="33" borderId="18" xfId="0" applyFill="1" applyBorder="1" applyAlignment="1" applyProtection="1">
      <alignment horizontal="left" vertical="top" wrapText="1"/>
      <protection locked="0"/>
    </xf>
    <xf numFmtId="0" fontId="0" fillId="33" borderId="22" xfId="0" applyFill="1" applyBorder="1" applyAlignment="1" applyProtection="1">
      <alignment horizontal="center"/>
      <protection locked="0"/>
    </xf>
    <xf numFmtId="0" fontId="0" fillId="33" borderId="20" xfId="0" applyFill="1" applyBorder="1" applyAlignment="1" applyProtection="1">
      <alignment horizontal="center"/>
      <protection locked="0"/>
    </xf>
    <xf numFmtId="0" fontId="0" fillId="33" borderId="21" xfId="0" applyFill="1" applyBorder="1" applyAlignment="1" applyProtection="1">
      <alignment horizontal="center"/>
      <protection locked="0"/>
    </xf>
    <xf numFmtId="0" fontId="10" fillId="34" borderId="0" xfId="0" applyFont="1" applyFill="1" applyAlignment="1">
      <alignment horizontal="center"/>
    </xf>
    <xf numFmtId="0" fontId="0" fillId="0" borderId="0" xfId="0" applyAlignment="1">
      <alignment horizontal="left" wrapText="1"/>
    </xf>
    <xf numFmtId="0" fontId="0" fillId="0" borderId="22"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12" fillId="36" borderId="48" xfId="0" applyFont="1" applyFill="1" applyBorder="1" applyAlignment="1" applyProtection="1">
      <alignment horizontal="center" vertical="center"/>
      <protection locked="0"/>
    </xf>
    <xf numFmtId="0" fontId="12" fillId="36" borderId="49" xfId="0" applyFont="1" applyFill="1" applyBorder="1" applyAlignment="1" applyProtection="1">
      <alignment horizontal="center" vertical="center"/>
      <protection locked="0"/>
    </xf>
    <xf numFmtId="0" fontId="12" fillId="36" borderId="50" xfId="0" applyFont="1" applyFill="1" applyBorder="1" applyAlignment="1" applyProtection="1">
      <alignment horizontal="center" vertical="center"/>
      <protection locked="0"/>
    </xf>
    <xf numFmtId="0" fontId="12" fillId="36" borderId="51" xfId="0" applyFont="1" applyFill="1" applyBorder="1" applyAlignment="1" applyProtection="1">
      <alignment horizontal="center" vertical="center"/>
      <protection locked="0"/>
    </xf>
    <xf numFmtId="0" fontId="12" fillId="36" borderId="52" xfId="0" applyFont="1" applyFill="1" applyBorder="1" applyAlignment="1" applyProtection="1">
      <alignment horizontal="center" vertical="center"/>
      <protection locked="0"/>
    </xf>
    <xf numFmtId="0" fontId="12" fillId="36" borderId="53" xfId="0" applyFont="1" applyFill="1" applyBorder="1" applyAlignment="1" applyProtection="1">
      <alignment horizontal="center" vertical="center"/>
      <protection locked="0"/>
    </xf>
    <xf numFmtId="0" fontId="13" fillId="19" borderId="48" xfId="0" applyFont="1" applyFill="1" applyBorder="1" applyAlignment="1">
      <alignment horizontal="center" vertical="center"/>
    </xf>
    <xf numFmtId="0" fontId="13" fillId="19" borderId="49" xfId="0" applyFont="1" applyFill="1" applyBorder="1" applyAlignment="1">
      <alignment horizontal="center" vertical="center"/>
    </xf>
    <xf numFmtId="0" fontId="13" fillId="19" borderId="50" xfId="0" applyFont="1" applyFill="1" applyBorder="1" applyAlignment="1">
      <alignment horizontal="center" vertical="center"/>
    </xf>
    <xf numFmtId="0" fontId="13" fillId="19" borderId="51" xfId="0" applyFont="1" applyFill="1" applyBorder="1" applyAlignment="1">
      <alignment horizontal="center" vertical="center"/>
    </xf>
    <xf numFmtId="0" fontId="13" fillId="19" borderId="52" xfId="0" applyFont="1" applyFill="1" applyBorder="1" applyAlignment="1">
      <alignment horizontal="center" vertical="center"/>
    </xf>
    <xf numFmtId="0" fontId="13" fillId="19" borderId="53" xfId="0" applyFont="1" applyFill="1" applyBorder="1" applyAlignment="1">
      <alignment horizontal="center" vertical="center"/>
    </xf>
    <xf numFmtId="0" fontId="1" fillId="34" borderId="22" xfId="0" applyFont="1" applyFill="1" applyBorder="1" applyAlignment="1">
      <alignment horizontal="left"/>
    </xf>
    <xf numFmtId="0" fontId="1" fillId="34" borderId="20" xfId="0" applyFont="1" applyFill="1" applyBorder="1" applyAlignment="1">
      <alignment horizontal="left"/>
    </xf>
    <xf numFmtId="0" fontId="1" fillId="34" borderId="21" xfId="0" applyFont="1" applyFill="1" applyBorder="1" applyAlignment="1">
      <alignment horizontal="left"/>
    </xf>
    <xf numFmtId="0" fontId="1" fillId="0" borderId="54" xfId="0" applyFont="1" applyBorder="1" applyAlignment="1">
      <alignment horizontal="center" vertical="center" textRotation="90"/>
    </xf>
    <xf numFmtId="0" fontId="1" fillId="0" borderId="55" xfId="0" applyFont="1" applyBorder="1" applyAlignment="1">
      <alignment horizontal="center" vertical="center" textRotation="90"/>
    </xf>
    <xf numFmtId="0" fontId="1" fillId="0" borderId="56" xfId="0" applyFont="1" applyBorder="1" applyAlignment="1">
      <alignment horizontal="center" vertical="center" textRotation="90"/>
    </xf>
    <xf numFmtId="0" fontId="1" fillId="0" borderId="54" xfId="0" applyFont="1" applyBorder="1" applyAlignment="1">
      <alignment horizontal="center" vertical="center" textRotation="90" wrapText="1"/>
    </xf>
    <xf numFmtId="0" fontId="1" fillId="0" borderId="55" xfId="0" applyFont="1" applyBorder="1" applyAlignment="1">
      <alignment horizontal="center" vertical="center" textRotation="90" wrapText="1"/>
    </xf>
    <xf numFmtId="0" fontId="1" fillId="0" borderId="56" xfId="0" applyFont="1" applyBorder="1" applyAlignment="1">
      <alignment horizontal="center" vertical="center" textRotation="90"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dxfs count="13">
    <dxf>
      <fill>
        <patternFill>
          <bgColor rgb="FFCCFFCC"/>
        </patternFill>
      </fill>
      <border>
        <left style="thin"/>
        <right style="thin"/>
        <top style="thin"/>
        <bottom style="thin"/>
      </border>
    </dxf>
    <dxf>
      <font>
        <b/>
        <i val="0"/>
        <color rgb="FFFF0000"/>
      </font>
      <fill>
        <patternFill>
          <bgColor theme="8" tint="0.5999600291252136"/>
        </patternFill>
      </fill>
      <border>
        <left style="thin"/>
        <right style="thin"/>
        <top style="thin"/>
        <bottom style="thin"/>
      </border>
    </dxf>
    <dxf>
      <fill>
        <patternFill>
          <bgColor rgb="FFCCFFCC"/>
        </patternFill>
      </fill>
      <border>
        <left style="thin"/>
        <right style="thin"/>
        <top style="thin"/>
        <bottom style="thin"/>
      </border>
    </dxf>
    <dxf>
      <font>
        <b/>
        <i val="0"/>
        <color theme="5" tint="-0.4999699890613556"/>
      </font>
      <fill>
        <patternFill>
          <bgColor theme="5" tint="0.3999499976634979"/>
        </patternFill>
      </fill>
      <border>
        <left style="thin"/>
        <right style="thin"/>
        <top style="thin"/>
        <bottom style="thin"/>
      </border>
    </dxf>
    <dxf>
      <fill>
        <patternFill>
          <bgColor theme="3" tint="0.5999600291252136"/>
        </patternFill>
      </fill>
    </dxf>
    <dxf>
      <fill>
        <patternFill>
          <bgColor theme="7" tint="0.5999600291252136"/>
        </patternFill>
      </fill>
    </dxf>
    <dxf>
      <fill>
        <patternFill>
          <bgColor rgb="FFFF0000"/>
        </patternFill>
      </fill>
    </dxf>
    <dxf>
      <fill>
        <patternFill patternType="lightUp">
          <bgColor theme="5" tint="-0.24993999302387238"/>
        </patternFill>
      </fill>
    </dxf>
    <dxf>
      <fill>
        <patternFill patternType="lightUp">
          <bgColor theme="5" tint="-0.24993999302387238"/>
        </patternFill>
      </fill>
    </dxf>
    <dxf>
      <fill>
        <patternFill patternType="lightUp">
          <fgColor theme="1"/>
          <bgColor theme="5" tint="-0.24993999302387238"/>
        </patternFill>
      </fill>
    </dxf>
    <dxf>
      <font>
        <b/>
        <i val="0"/>
        <color theme="5" tint="-0.4999699890613556"/>
      </font>
      <fill>
        <patternFill>
          <bgColor theme="5" tint="0.3999499976634979"/>
        </patternFill>
      </fill>
      <border>
        <left style="thin">
          <color rgb="FF000000"/>
        </left>
        <right style="thin">
          <color rgb="FF000000"/>
        </right>
        <top style="thin"/>
        <bottom style="thin">
          <color rgb="FF000000"/>
        </bottom>
      </border>
    </dxf>
    <dxf>
      <fill>
        <patternFill>
          <bgColor rgb="FFCCFFCC"/>
        </patternFill>
      </fill>
      <border>
        <left style="thin">
          <color rgb="FF000000"/>
        </left>
        <right style="thin">
          <color rgb="FF000000"/>
        </right>
        <top style="thin"/>
        <bottom style="thin">
          <color rgb="FF000000"/>
        </bottom>
      </border>
    </dxf>
    <dxf>
      <font>
        <b/>
        <i val="0"/>
        <color rgb="FFFF0000"/>
      </font>
      <fill>
        <patternFill>
          <bgColor theme="8" tint="0.5999600291252136"/>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2</xdr:row>
      <xdr:rowOff>0</xdr:rowOff>
    </xdr:from>
    <xdr:to>
      <xdr:col>2</xdr:col>
      <xdr:colOff>771525</xdr:colOff>
      <xdr:row>7</xdr:row>
      <xdr:rowOff>38100</xdr:rowOff>
    </xdr:to>
    <xdr:pic>
      <xdr:nvPicPr>
        <xdr:cNvPr id="1" name="Picture 1" descr="FLAMME 2"/>
        <xdr:cNvPicPr preferRelativeResize="1">
          <a:picLocks noChangeAspect="1"/>
        </xdr:cNvPicPr>
      </xdr:nvPicPr>
      <xdr:blipFill>
        <a:blip r:embed="rId1"/>
        <a:stretch>
          <a:fillRect/>
        </a:stretch>
      </xdr:blipFill>
      <xdr:spPr>
        <a:xfrm>
          <a:off x="219075" y="495300"/>
          <a:ext cx="1524000" cy="847725"/>
        </a:xfrm>
        <a:prstGeom prst="rect">
          <a:avLst/>
        </a:prstGeom>
        <a:noFill/>
        <a:ln w="9525" cmpd="sng">
          <a:noFill/>
        </a:ln>
      </xdr:spPr>
    </xdr:pic>
    <xdr:clientData/>
  </xdr:twoCellAnchor>
  <xdr:twoCellAnchor editAs="oneCell">
    <xdr:from>
      <xdr:col>7</xdr:col>
      <xdr:colOff>171450</xdr:colOff>
      <xdr:row>2</xdr:row>
      <xdr:rowOff>0</xdr:rowOff>
    </xdr:from>
    <xdr:to>
      <xdr:col>8</xdr:col>
      <xdr:colOff>771525</xdr:colOff>
      <xdr:row>7</xdr:row>
      <xdr:rowOff>104775</xdr:rowOff>
    </xdr:to>
    <xdr:pic>
      <xdr:nvPicPr>
        <xdr:cNvPr id="2" name="il_fi" descr="IRC_Logo"/>
        <xdr:cNvPicPr preferRelativeResize="1">
          <a:picLocks noChangeAspect="1"/>
        </xdr:cNvPicPr>
      </xdr:nvPicPr>
      <xdr:blipFill>
        <a:blip r:embed="rId2"/>
        <a:stretch>
          <a:fillRect/>
        </a:stretch>
      </xdr:blipFill>
      <xdr:spPr>
        <a:xfrm>
          <a:off x="5257800" y="495300"/>
          <a:ext cx="1362075" cy="914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201"/>
  <sheetViews>
    <sheetView showGridLines="0" tabSelected="1" zoomScaleSheetLayoutView="100" zoomScalePageLayoutView="0" workbookViewId="0" topLeftCell="A1">
      <selection activeCell="F10" sqref="F10:I11"/>
    </sheetView>
  </sheetViews>
  <sheetFormatPr defaultColWidth="9.140625" defaultRowHeight="12.75"/>
  <cols>
    <col min="1" max="1" width="3.140625" style="0" customWidth="1"/>
    <col min="2" max="2" width="11.421875" style="0" customWidth="1"/>
    <col min="3" max="3" width="13.57421875" style="0" customWidth="1"/>
    <col min="4" max="4" width="11.421875" style="0" customWidth="1"/>
    <col min="5" max="5" width="13.7109375" style="0" customWidth="1"/>
    <col min="6" max="6" width="15.421875" style="0" bestFit="1" customWidth="1"/>
    <col min="7" max="7" width="7.57421875" style="0" customWidth="1"/>
    <col min="8" max="8" width="11.421875" style="0" customWidth="1"/>
    <col min="9" max="9" width="16.28125" style="0" customWidth="1"/>
    <col min="10" max="10" width="1.421875" style="32" customWidth="1"/>
    <col min="11" max="11" width="8.8515625" style="0" customWidth="1"/>
    <col min="12" max="12" width="7.7109375" style="0" bestFit="1" customWidth="1"/>
    <col min="13" max="13" width="11.421875" style="0" customWidth="1"/>
    <col min="14" max="14" width="4.00390625" style="0" customWidth="1"/>
    <col min="15" max="15" width="14.421875" style="0" customWidth="1"/>
    <col min="16" max="16" width="11.421875" style="0" customWidth="1"/>
    <col min="17" max="17" width="15.421875" style="0" bestFit="1" customWidth="1"/>
    <col min="18" max="18" width="11.421875" style="0" customWidth="1"/>
    <col min="19" max="19" width="3.57421875" style="32" customWidth="1"/>
    <col min="20" max="20" width="3.421875" style="57" customWidth="1"/>
    <col min="21" max="25" width="11.421875" style="57" customWidth="1"/>
    <col min="26" max="30" width="11.421875" style="32" customWidth="1"/>
    <col min="31" max="16384" width="11.421875" style="0" customWidth="1"/>
  </cols>
  <sheetData>
    <row r="1" spans="1:12" ht="26.25" customHeight="1">
      <c r="A1" s="124" t="str">
        <f>F10</f>
        <v>Demande de revalidation de certificat IRC 2018</v>
      </c>
      <c r="B1" s="124"/>
      <c r="C1" s="124"/>
      <c r="D1" s="124"/>
      <c r="E1" s="124"/>
      <c r="F1" s="124"/>
      <c r="G1" s="124"/>
      <c r="H1" s="124"/>
      <c r="I1" s="124"/>
      <c r="J1" s="59"/>
      <c r="K1" s="199" t="str">
        <f>IF($G$133=1,"R",IF($G$133=2,Feuil2!$K$2,Feuil2!$L$2))</f>
        <v>R</v>
      </c>
      <c r="L1" s="199"/>
    </row>
    <row r="2" spans="1:12" ht="12.75">
      <c r="A2" s="25"/>
      <c r="B2" s="1"/>
      <c r="K2" s="199"/>
      <c r="L2" s="199"/>
    </row>
    <row r="3" spans="1:12" ht="12.75">
      <c r="A3" s="25"/>
      <c r="K3" s="199"/>
      <c r="L3" s="199"/>
    </row>
    <row r="4" spans="1:12" ht="12.75">
      <c r="A4" s="25"/>
      <c r="K4" s="199"/>
      <c r="L4" s="199"/>
    </row>
    <row r="5" spans="1:12" ht="12.75">
      <c r="A5" s="25"/>
      <c r="D5" s="150" t="str">
        <f>Feuil2!M2</f>
        <v>Langue</v>
      </c>
      <c r="E5" s="150"/>
      <c r="F5" s="87" t="s">
        <v>154</v>
      </c>
      <c r="K5" s="199"/>
      <c r="L5" s="199"/>
    </row>
    <row r="6" spans="1:12" ht="12.75">
      <c r="A6" s="25"/>
      <c r="K6" s="199"/>
      <c r="L6" s="199"/>
    </row>
    <row r="7" spans="1:6" ht="12.75">
      <c r="A7" s="25"/>
      <c r="E7" s="6"/>
      <c r="F7" t="str">
        <f>Feuil2!E2</f>
        <v>A remplir</v>
      </c>
    </row>
    <row r="8" spans="1:6" ht="12.75">
      <c r="A8" s="25"/>
      <c r="E8" s="23"/>
      <c r="F8" t="str">
        <f>Feuil2!F2</f>
        <v>Menu déroulant</v>
      </c>
    </row>
    <row r="9" spans="1:5" ht="13.5" thickBot="1">
      <c r="A9" s="25"/>
      <c r="E9" s="22"/>
    </row>
    <row r="10" spans="1:12" ht="12.75" customHeight="1" thickTop="1">
      <c r="A10" s="25"/>
      <c r="C10" s="210" t="str">
        <f>Feuil2!G2</f>
        <v>Type de demande :</v>
      </c>
      <c r="D10" s="211"/>
      <c r="E10" s="212"/>
      <c r="F10" s="204" t="s">
        <v>318</v>
      </c>
      <c r="G10" s="205"/>
      <c r="H10" s="205"/>
      <c r="I10" s="206"/>
      <c r="L10" s="36"/>
    </row>
    <row r="11" spans="1:18" ht="12.75" customHeight="1" thickBot="1">
      <c r="A11" s="25"/>
      <c r="C11" s="213"/>
      <c r="D11" s="214"/>
      <c r="E11" s="215"/>
      <c r="F11" s="207"/>
      <c r="G11" s="208"/>
      <c r="H11" s="208"/>
      <c r="I11" s="209"/>
      <c r="L11" s="122"/>
      <c r="M11" s="122"/>
      <c r="N11" s="122"/>
      <c r="O11" s="122"/>
      <c r="P11" s="122"/>
      <c r="Q11" s="122"/>
      <c r="R11" s="122"/>
    </row>
    <row r="12" spans="1:18" ht="14.25" thickBot="1" thickTop="1">
      <c r="A12" s="25"/>
      <c r="L12" s="122"/>
      <c r="M12" s="122"/>
      <c r="N12" s="122"/>
      <c r="O12" s="122"/>
      <c r="P12" s="122"/>
      <c r="Q12" s="122"/>
      <c r="R12" s="122"/>
    </row>
    <row r="13" spans="1:18" ht="16.5" thickBot="1">
      <c r="A13" s="25"/>
      <c r="C13" s="151" t="str">
        <f>Feuil2!N2</f>
        <v>BATEAU &amp; PROPRIETAIRE</v>
      </c>
      <c r="D13" s="152"/>
      <c r="E13" s="152"/>
      <c r="F13" s="152"/>
      <c r="G13" s="152"/>
      <c r="H13" s="152"/>
      <c r="I13" s="153"/>
      <c r="J13" s="66"/>
      <c r="L13" s="122"/>
      <c r="M13" s="122"/>
      <c r="N13" s="122"/>
      <c r="O13" s="122"/>
      <c r="P13" s="122"/>
      <c r="Q13" s="122"/>
      <c r="R13" s="122"/>
    </row>
    <row r="14" spans="1:10" ht="5.25" customHeight="1">
      <c r="A14" s="25"/>
      <c r="C14" s="5"/>
      <c r="D14" s="5"/>
      <c r="E14" s="5"/>
      <c r="F14" s="5"/>
      <c r="G14" s="5"/>
      <c r="H14" s="5"/>
      <c r="I14" s="5"/>
      <c r="J14" s="66"/>
    </row>
    <row r="15" spans="1:19" ht="13.5" thickBot="1">
      <c r="A15" s="25"/>
      <c r="C15" s="4" t="str">
        <f>Feuil2!O2</f>
        <v>Nom de baptème du bateau :</v>
      </c>
      <c r="F15" s="131"/>
      <c r="G15" s="132"/>
      <c r="H15" s="132"/>
      <c r="I15" s="133"/>
      <c r="J15" s="67"/>
      <c r="L15" s="118" t="str">
        <f>Feuil2!E65</f>
        <v>NOUVEAU en 2018 - Bateaux à foils</v>
      </c>
      <c r="M15" s="119"/>
      <c r="N15" s="120"/>
      <c r="O15" s="120"/>
      <c r="P15" s="102"/>
      <c r="Q15" s="102"/>
      <c r="R15" s="102"/>
      <c r="S15" s="103"/>
    </row>
    <row r="16" spans="1:19" ht="12.75" customHeight="1">
      <c r="A16" s="25"/>
      <c r="C16" s="4" t="str">
        <f>Feuil2!P2</f>
        <v>Type de bateau :</v>
      </c>
      <c r="F16" s="125"/>
      <c r="G16" s="126"/>
      <c r="H16" s="126"/>
      <c r="I16" s="127"/>
      <c r="J16" s="33"/>
      <c r="L16" s="107"/>
      <c r="M16" s="108"/>
      <c r="N16" s="109"/>
      <c r="O16" s="109"/>
      <c r="P16" s="108"/>
      <c r="Q16" s="108"/>
      <c r="R16" s="108"/>
      <c r="S16" s="110"/>
    </row>
    <row r="17" spans="1:19" ht="12.75" customHeight="1">
      <c r="A17" s="25"/>
      <c r="C17" s="4" t="str">
        <f>Feuil2!Q2</f>
        <v>Numéro de voile :</v>
      </c>
      <c r="F17" s="125"/>
      <c r="G17" s="126"/>
      <c r="H17" s="126"/>
      <c r="I17" s="127"/>
      <c r="J17" s="33"/>
      <c r="L17" s="111" t="str">
        <f>Feuil2!F65</f>
        <v>Votre bateau est-il équipé de foils qui créent de la portance ?</v>
      </c>
      <c r="M17" s="106"/>
      <c r="N17" s="106"/>
      <c r="O17" s="106"/>
      <c r="P17" s="106"/>
      <c r="Q17" s="106"/>
      <c r="R17" s="117" t="s">
        <v>72</v>
      </c>
      <c r="S17" s="112"/>
    </row>
    <row r="18" spans="1:19" ht="12.75">
      <c r="A18" s="25"/>
      <c r="C18" s="4" t="str">
        <f>Feuil2!R2</f>
        <v>Numéro du dernier certificat IRC valide :</v>
      </c>
      <c r="F18" s="125"/>
      <c r="G18" s="126"/>
      <c r="H18" s="126"/>
      <c r="I18" s="127"/>
      <c r="J18" s="33"/>
      <c r="L18" s="111"/>
      <c r="M18" s="106"/>
      <c r="N18" s="106"/>
      <c r="O18" s="106"/>
      <c r="P18" s="106"/>
      <c r="Q18" s="106"/>
      <c r="R18" s="106"/>
      <c r="S18" s="112"/>
    </row>
    <row r="19" spans="1:19" ht="12.75" customHeight="1">
      <c r="A19" s="25"/>
      <c r="C19" s="4" t="str">
        <f>Feuil2!S2</f>
        <v>Année du dernier certificat IRC valide :</v>
      </c>
      <c r="F19" s="157"/>
      <c r="G19" s="158"/>
      <c r="H19" s="158"/>
      <c r="I19" s="159"/>
      <c r="J19" s="33"/>
      <c r="L19" s="113" t="str">
        <f>Feuil2!J65</f>
        <v>Si oui, le Centre de Calcul vous contactera pour une demande d'information et de mesures supplémentaires.</v>
      </c>
      <c r="M19" s="106"/>
      <c r="N19" s="106"/>
      <c r="O19" s="106"/>
      <c r="P19" s="106"/>
      <c r="Q19" s="106"/>
      <c r="R19" s="106"/>
      <c r="S19" s="112"/>
    </row>
    <row r="20" spans="1:19" ht="13.5" thickBot="1">
      <c r="A20" s="25"/>
      <c r="C20" s="4" t="str">
        <f>Feuil2!T2</f>
        <v>Nom et prénom du propriétaire :</v>
      </c>
      <c r="F20" s="125"/>
      <c r="G20" s="126"/>
      <c r="H20" s="126"/>
      <c r="I20" s="127"/>
      <c r="J20" s="33"/>
      <c r="L20" s="114"/>
      <c r="M20" s="115"/>
      <c r="N20" s="115"/>
      <c r="O20" s="115"/>
      <c r="P20" s="115"/>
      <c r="Q20" s="115"/>
      <c r="R20" s="115"/>
      <c r="S20" s="116"/>
    </row>
    <row r="21" spans="1:19" ht="12.75">
      <c r="A21" s="25"/>
      <c r="C21" s="4" t="str">
        <f>Feuil2!U2</f>
        <v>Adresse postale :</v>
      </c>
      <c r="F21" s="128"/>
      <c r="G21" s="129"/>
      <c r="H21" s="129"/>
      <c r="I21" s="130"/>
      <c r="J21" s="33"/>
      <c r="L21" s="106"/>
      <c r="M21" s="106"/>
      <c r="N21" s="106"/>
      <c r="O21" s="106"/>
      <c r="P21" s="106"/>
      <c r="Q21" s="106"/>
      <c r="R21" s="106"/>
      <c r="S21" s="106"/>
    </row>
    <row r="22" spans="1:19" ht="12.75">
      <c r="A22" s="25"/>
      <c r="F22" s="128"/>
      <c r="G22" s="129"/>
      <c r="H22" s="129"/>
      <c r="I22" s="130"/>
      <c r="J22" s="33"/>
      <c r="L22" s="36" t="str">
        <f>Feuil2!E44</f>
        <v>ATTENTION : </v>
      </c>
      <c r="S22" s="106"/>
    </row>
    <row r="23" spans="1:19" ht="12.75" customHeight="1">
      <c r="A23" s="25"/>
      <c r="F23" s="128"/>
      <c r="G23" s="129"/>
      <c r="H23" s="129"/>
      <c r="I23" s="130"/>
      <c r="J23" s="33"/>
      <c r="L23" s="122" t="str">
        <f>Feuil2!F44</f>
        <v>Si vous disposez d'un Certificat Endorsed toute modification doit être officiellement 
mesurée ou pesée.</v>
      </c>
      <c r="M23" s="122"/>
      <c r="N23" s="122"/>
      <c r="O23" s="122"/>
      <c r="P23" s="122"/>
      <c r="Q23" s="122"/>
      <c r="R23" s="122"/>
      <c r="S23" s="122"/>
    </row>
    <row r="24" spans="1:19" ht="12.75">
      <c r="A24" s="25"/>
      <c r="F24" s="28" t="str">
        <f>Feuil2!V2</f>
        <v>Ville:</v>
      </c>
      <c r="G24" s="125"/>
      <c r="H24" s="126"/>
      <c r="I24" s="127"/>
      <c r="J24" s="33"/>
      <c r="L24" s="122"/>
      <c r="M24" s="122"/>
      <c r="N24" s="122"/>
      <c r="O24" s="122"/>
      <c r="P24" s="122"/>
      <c r="Q24" s="122"/>
      <c r="R24" s="122"/>
      <c r="S24" s="122"/>
    </row>
    <row r="25" spans="1:19" ht="12.75">
      <c r="A25" s="25"/>
      <c r="F25" s="28" t="str">
        <f>Feuil2!W2</f>
        <v>Code postal:</v>
      </c>
      <c r="G25" s="154"/>
      <c r="H25" s="155"/>
      <c r="I25" s="156"/>
      <c r="J25" s="33"/>
      <c r="L25" s="58"/>
      <c r="M25" s="58"/>
      <c r="N25" s="58"/>
      <c r="O25" s="58"/>
      <c r="P25" s="58"/>
      <c r="Q25" s="58"/>
      <c r="R25" s="58"/>
      <c r="S25" s="58"/>
    </row>
    <row r="26" spans="1:19" ht="12.75">
      <c r="A26" s="25"/>
      <c r="F26" s="28" t="str">
        <f>Feuil2!X2</f>
        <v>Pays :</v>
      </c>
      <c r="G26" s="164"/>
      <c r="H26" s="165"/>
      <c r="I26" s="166"/>
      <c r="J26" s="33"/>
      <c r="L26" s="141" t="str">
        <f>Feuil2!E51</f>
        <v>Je certifie sur l'honneur l'exactitude des informations de cette déclaration. Je confirme avoir lu et accepté les Règles de l'IRC. Je suis informé que l'Autorité de rating dispose d'un fichier informatique où figure l'ensemble des informations déclarées et je confirme n'avoir pas d'objection à ce que ces données soient gardées, utilisées ou communiquées à des fins d'analyse ou d'informations.</v>
      </c>
      <c r="M26" s="142"/>
      <c r="N26" s="142"/>
      <c r="O26" s="142"/>
      <c r="P26" s="142"/>
      <c r="Q26" s="142"/>
      <c r="R26" s="143"/>
      <c r="S26" s="58"/>
    </row>
    <row r="27" spans="1:19" ht="12.75">
      <c r="A27" s="25"/>
      <c r="C27" t="str">
        <f>Feuil2!Y2</f>
        <v>Numéro de téléphone :</v>
      </c>
      <c r="F27" s="160"/>
      <c r="G27" s="161"/>
      <c r="H27" s="161"/>
      <c r="I27" s="162"/>
      <c r="J27" s="68"/>
      <c r="L27" s="144"/>
      <c r="M27" s="145"/>
      <c r="N27" s="145"/>
      <c r="O27" s="145"/>
      <c r="P27" s="145"/>
      <c r="Q27" s="145"/>
      <c r="R27" s="146"/>
      <c r="S27" s="58"/>
    </row>
    <row r="28" spans="1:19" ht="12.75" customHeight="1">
      <c r="A28" s="25"/>
      <c r="C28" t="str">
        <f>Feuil2!Z2</f>
        <v>Adresse mail (obligatoire) :</v>
      </c>
      <c r="F28" s="167"/>
      <c r="G28" s="168"/>
      <c r="H28" s="168"/>
      <c r="I28" s="169"/>
      <c r="J28" s="33"/>
      <c r="L28" s="144"/>
      <c r="M28" s="145"/>
      <c r="N28" s="145"/>
      <c r="O28" s="145"/>
      <c r="P28" s="145"/>
      <c r="Q28" s="145"/>
      <c r="R28" s="146"/>
      <c r="S28" s="58"/>
    </row>
    <row r="29" spans="1:19" ht="12.75">
      <c r="A29" s="25"/>
      <c r="L29" s="144"/>
      <c r="M29" s="145"/>
      <c r="N29" s="145"/>
      <c r="O29" s="145"/>
      <c r="P29" s="145"/>
      <c r="Q29" s="145"/>
      <c r="R29" s="146"/>
      <c r="S29" s="58"/>
    </row>
    <row r="30" spans="1:19" ht="12.75">
      <c r="A30" s="25"/>
      <c r="C30" s="173" t="str">
        <f>IF($G$133=1,Feuil2!AA9,"")</f>
        <v>Le bateau a-t-il subit des modifications depuis le dernier certificat valide?</v>
      </c>
      <c r="D30" s="173"/>
      <c r="E30" s="173"/>
      <c r="F30" s="173"/>
      <c r="G30" s="173"/>
      <c r="H30" s="173"/>
      <c r="I30" s="97" t="s">
        <v>72</v>
      </c>
      <c r="L30" s="144"/>
      <c r="M30" s="145"/>
      <c r="N30" s="145"/>
      <c r="O30" s="145"/>
      <c r="P30" s="145"/>
      <c r="Q30" s="145"/>
      <c r="R30" s="146"/>
      <c r="S30" s="58"/>
    </row>
    <row r="31" spans="1:19" ht="14.25" customHeight="1">
      <c r="A31" s="25"/>
      <c r="C31" s="163">
        <f>IF(OR(AND($G$133=1,OR($I$30="oui",$I$30="yes",$I$30="si")),$G$133=2),Feuil2!AB9,IF(AND($G$133=1,OR($I$30="non",$I$30="no")),Feuil2!AC9,IF($G$133=3,Feuil2!AD9,"")))</f>
      </c>
      <c r="D31" s="163"/>
      <c r="E31" s="163"/>
      <c r="F31" s="163"/>
      <c r="G31" s="163"/>
      <c r="H31" s="163"/>
      <c r="I31" s="163"/>
      <c r="L31" s="144"/>
      <c r="M31" s="145"/>
      <c r="N31" s="145"/>
      <c r="O31" s="145"/>
      <c r="P31" s="145"/>
      <c r="Q31" s="145"/>
      <c r="R31" s="146"/>
      <c r="S31" s="58"/>
    </row>
    <row r="32" spans="1:19" ht="7.5" customHeight="1" thickBot="1">
      <c r="A32" s="25"/>
      <c r="L32" s="147"/>
      <c r="M32" s="148"/>
      <c r="N32" s="148"/>
      <c r="O32" s="148"/>
      <c r="P32" s="148"/>
      <c r="Q32" s="148"/>
      <c r="R32" s="149"/>
      <c r="S32" s="58"/>
    </row>
    <row r="33" spans="1:19" ht="16.5" thickBot="1">
      <c r="A33" s="25"/>
      <c r="C33" s="151" t="str">
        <f>Feuil2!E16</f>
        <v>MODIFICATIONS</v>
      </c>
      <c r="D33" s="152"/>
      <c r="E33" s="152"/>
      <c r="F33" s="152"/>
      <c r="G33" s="152"/>
      <c r="H33" s="152"/>
      <c r="I33" s="153"/>
      <c r="J33" s="66"/>
      <c r="L33" s="121" t="str">
        <f>Feuil2!F51</f>
        <v>Lu et accepté:</v>
      </c>
      <c r="M33" s="121"/>
      <c r="N33" s="121"/>
      <c r="O33" s="121"/>
      <c r="P33" s="86"/>
      <c r="Q33" s="86"/>
      <c r="R33" s="86"/>
      <c r="S33" s="58"/>
    </row>
    <row r="34" spans="1:19" ht="5.25" customHeight="1">
      <c r="A34" s="25"/>
      <c r="L34" s="180"/>
      <c r="M34" s="180"/>
      <c r="N34" s="180"/>
      <c r="O34" s="180"/>
      <c r="P34" s="74"/>
      <c r="Q34" s="74"/>
      <c r="R34" s="74"/>
      <c r="S34" s="58"/>
    </row>
    <row r="35" spans="1:18" ht="12.75" customHeight="1">
      <c r="A35" s="25"/>
      <c r="F35" s="7" t="str">
        <f>Feuil2!F16</f>
        <v>Mesure</v>
      </c>
      <c r="H35" s="170" t="str">
        <f>Feuil2!H16</f>
        <v>Source de la mesure</v>
      </c>
      <c r="I35" s="171"/>
      <c r="J35" s="69"/>
      <c r="L35" s="177" t="s">
        <v>185</v>
      </c>
      <c r="M35" s="178"/>
      <c r="N35" s="178"/>
      <c r="O35" s="179"/>
      <c r="P35" s="75" t="str">
        <f>Feuil2!I51</f>
        <v>Nom</v>
      </c>
      <c r="Q35" s="175"/>
      <c r="R35" s="176"/>
    </row>
    <row r="36" spans="1:18" ht="12.75">
      <c r="A36" s="25"/>
      <c r="F36" s="8" t="str">
        <f>Feuil2!G16</f>
        <v>(2 décimales)</v>
      </c>
      <c r="H36" s="181" t="str">
        <f>Feuil2!I16</f>
        <v>(Obligatoire)</v>
      </c>
      <c r="I36" s="182"/>
      <c r="J36" s="69"/>
      <c r="L36" s="102"/>
      <c r="M36" s="102"/>
      <c r="N36" s="102"/>
      <c r="O36" s="102"/>
      <c r="P36" s="104"/>
      <c r="Q36" s="105"/>
      <c r="R36" s="105"/>
    </row>
    <row r="37" spans="1:10" ht="12.75">
      <c r="A37" s="25"/>
      <c r="C37" s="16" t="str">
        <f>Feuil2!J16</f>
        <v>Coque : </v>
      </c>
      <c r="D37" s="9" t="s">
        <v>13</v>
      </c>
      <c r="E37" s="9"/>
      <c r="F37" s="76"/>
      <c r="G37" s="9" t="s">
        <v>22</v>
      </c>
      <c r="H37" s="123"/>
      <c r="I37" s="123"/>
      <c r="J37" s="70"/>
    </row>
    <row r="38" spans="1:10" ht="12.75">
      <c r="A38" s="25"/>
      <c r="C38" s="10"/>
      <c r="D38" s="11" t="s">
        <v>16</v>
      </c>
      <c r="E38" s="11"/>
      <c r="F38" s="76"/>
      <c r="G38" s="11" t="s">
        <v>22</v>
      </c>
      <c r="H38" s="123"/>
      <c r="I38" s="123"/>
      <c r="J38" s="70"/>
    </row>
    <row r="39" spans="1:16" ht="12.75">
      <c r="A39" s="25"/>
      <c r="C39" s="10"/>
      <c r="D39" s="11" t="s">
        <v>17</v>
      </c>
      <c r="E39" s="11"/>
      <c r="F39" s="76"/>
      <c r="G39" s="11" t="s">
        <v>22</v>
      </c>
      <c r="H39" s="123"/>
      <c r="I39" s="123"/>
      <c r="J39" s="70"/>
      <c r="L39" s="216" t="str">
        <f>Feuil2!G44</f>
        <v>Répondez aux 5 questions suivantes :</v>
      </c>
      <c r="M39" s="217"/>
      <c r="N39" s="217"/>
      <c r="O39" s="217"/>
      <c r="P39" s="218"/>
    </row>
    <row r="40" spans="1:17" ht="12.75">
      <c r="A40" s="25"/>
      <c r="C40" s="10"/>
      <c r="D40" s="11" t="s">
        <v>18</v>
      </c>
      <c r="E40" s="11"/>
      <c r="F40" s="76"/>
      <c r="G40" s="11" t="s">
        <v>22</v>
      </c>
      <c r="H40" s="123"/>
      <c r="I40" s="123"/>
      <c r="J40" s="70"/>
      <c r="L40" s="172" t="str">
        <f>Feuil2!H44</f>
        <v>1. Avez-vous modifié la coque?</v>
      </c>
      <c r="M40" s="172"/>
      <c r="N40" s="172"/>
      <c r="O40" s="172"/>
      <c r="P40" s="172"/>
      <c r="Q40" s="83"/>
    </row>
    <row r="41" spans="1:19" ht="12.75">
      <c r="A41" s="25"/>
      <c r="C41" s="10"/>
      <c r="D41" s="11" t="s">
        <v>19</v>
      </c>
      <c r="E41" s="11"/>
      <c r="F41" s="76"/>
      <c r="G41" s="11" t="s">
        <v>22</v>
      </c>
      <c r="H41" s="123"/>
      <c r="I41" s="123"/>
      <c r="J41" s="70"/>
      <c r="M41" s="172" t="str">
        <f>Feuil2!P44</f>
        <v>Si oui précisez:</v>
      </c>
      <c r="N41" s="172"/>
      <c r="O41" s="174"/>
      <c r="P41" s="174"/>
      <c r="Q41" s="174"/>
      <c r="R41" s="174"/>
      <c r="S41" s="33"/>
    </row>
    <row r="42" spans="1:17" ht="12.75">
      <c r="A42" s="25"/>
      <c r="C42" s="10"/>
      <c r="D42" s="11" t="s">
        <v>20</v>
      </c>
      <c r="E42" s="11"/>
      <c r="F42" s="76"/>
      <c r="G42" s="11" t="s">
        <v>22</v>
      </c>
      <c r="H42" s="123"/>
      <c r="I42" s="123"/>
      <c r="J42" s="70"/>
      <c r="L42" s="172" t="str">
        <f>Feuil2!I44</f>
        <v>2. Avez-vous modifié les aménagements intérieurs?</v>
      </c>
      <c r="M42" s="172"/>
      <c r="N42" s="172"/>
      <c r="O42" s="172"/>
      <c r="P42" s="172"/>
      <c r="Q42" s="84"/>
    </row>
    <row r="43" spans="1:19" ht="12.75">
      <c r="A43" s="25"/>
      <c r="C43" s="10"/>
      <c r="D43" s="11" t="str">
        <f>Feuil2!M16</f>
        <v>Poids*</v>
      </c>
      <c r="E43" s="11"/>
      <c r="F43" s="77"/>
      <c r="G43" s="11" t="s">
        <v>23</v>
      </c>
      <c r="H43" s="123"/>
      <c r="I43" s="123"/>
      <c r="J43" s="70"/>
      <c r="M43" s="172" t="str">
        <f>Feuil2!P44</f>
        <v>Si oui précisez:</v>
      </c>
      <c r="N43" s="172"/>
      <c r="O43" s="174"/>
      <c r="P43" s="174"/>
      <c r="Q43" s="174"/>
      <c r="R43" s="174"/>
      <c r="S43" s="33"/>
    </row>
    <row r="44" spans="1:17" ht="12.75">
      <c r="A44" s="25"/>
      <c r="C44" s="10"/>
      <c r="D44" s="20" t="str">
        <f>Feuil2!N16</f>
        <v>* Certificat de pesée obligatoire pour tout changement de poids et d'élancements</v>
      </c>
      <c r="E44" s="11"/>
      <c r="F44" s="11"/>
      <c r="G44" s="11"/>
      <c r="H44" s="11"/>
      <c r="I44" s="12"/>
      <c r="J44" s="22"/>
      <c r="L44" s="172" t="str">
        <f>Feuil2!J44</f>
        <v>3. Avez-vous modifié la quille ou le bulbe de quille?</v>
      </c>
      <c r="M44" s="172"/>
      <c r="N44" s="172"/>
      <c r="O44" s="172"/>
      <c r="P44" s="172"/>
      <c r="Q44" s="84"/>
    </row>
    <row r="45" spans="1:19" ht="12.75">
      <c r="A45" s="25"/>
      <c r="C45" s="10"/>
      <c r="D45" s="11" t="str">
        <f>Feuil2!O16</f>
        <v>Gueuses</v>
      </c>
      <c r="E45" s="11"/>
      <c r="F45" s="77"/>
      <c r="G45" s="11" t="s">
        <v>23</v>
      </c>
      <c r="H45" s="123"/>
      <c r="I45" s="123"/>
      <c r="J45" s="70"/>
      <c r="M45" s="172" t="str">
        <f>Feuil2!P44</f>
        <v>Si oui précisez:</v>
      </c>
      <c r="N45" s="172"/>
      <c r="O45" s="174"/>
      <c r="P45" s="174"/>
      <c r="Q45" s="174"/>
      <c r="R45" s="174"/>
      <c r="S45" s="33"/>
    </row>
    <row r="46" spans="1:17" ht="12.75">
      <c r="A46" s="25"/>
      <c r="C46" s="10"/>
      <c r="D46" s="11" t="str">
        <f>Feuil2!P16</f>
        <v>Bau max</v>
      </c>
      <c r="E46" s="11"/>
      <c r="F46" s="76"/>
      <c r="G46" s="11" t="s">
        <v>22</v>
      </c>
      <c r="H46" s="123"/>
      <c r="I46" s="123"/>
      <c r="J46" s="70"/>
      <c r="L46" s="172" t="str">
        <f>Feuil2!M44</f>
        <v>4. Avez-vous modifié le gréement?</v>
      </c>
      <c r="M46" s="172"/>
      <c r="N46" s="172"/>
      <c r="O46" s="172"/>
      <c r="P46" s="172"/>
      <c r="Q46" s="84"/>
    </row>
    <row r="47" spans="1:19" ht="12.75">
      <c r="A47" s="25"/>
      <c r="C47" s="10"/>
      <c r="D47" s="11" t="str">
        <f>Feuil2!Q16</f>
        <v>Tirant d'eau</v>
      </c>
      <c r="E47" s="11"/>
      <c r="F47" s="76"/>
      <c r="G47" s="11" t="s">
        <v>22</v>
      </c>
      <c r="H47" s="123"/>
      <c r="I47" s="123"/>
      <c r="J47" s="70"/>
      <c r="M47" s="172" t="str">
        <f>Feuil2!P44</f>
        <v>Si oui précisez:</v>
      </c>
      <c r="N47" s="172"/>
      <c r="O47" s="174"/>
      <c r="P47" s="174"/>
      <c r="Q47" s="174"/>
      <c r="R47" s="174"/>
      <c r="S47" s="33"/>
    </row>
    <row r="48" spans="1:17" ht="12.75">
      <c r="A48" s="25"/>
      <c r="C48" s="10"/>
      <c r="D48" s="11" t="str">
        <f>Feuil2!R16</f>
        <v>Poids du bulbe</v>
      </c>
      <c r="E48" s="11"/>
      <c r="F48" s="77"/>
      <c r="G48" s="11" t="s">
        <v>23</v>
      </c>
      <c r="H48" s="123"/>
      <c r="I48" s="123"/>
      <c r="J48" s="70"/>
      <c r="L48" s="172" t="str">
        <f>Feuil2!N44</f>
        <v>5. Avez-vous modifié/changé le(s) safran(s)?</v>
      </c>
      <c r="M48" s="172"/>
      <c r="N48" s="172"/>
      <c r="O48" s="172"/>
      <c r="P48" s="172"/>
      <c r="Q48" s="84"/>
    </row>
    <row r="49" spans="1:19" ht="12.75">
      <c r="A49" s="25"/>
      <c r="C49" s="10"/>
      <c r="D49" s="122" t="str">
        <f>Feuil2!S16</f>
        <v>Matériau inséré dans le voile de quille</v>
      </c>
      <c r="E49" s="122"/>
      <c r="F49" s="134"/>
      <c r="G49" s="140" t="s">
        <v>23</v>
      </c>
      <c r="H49" s="136"/>
      <c r="I49" s="137"/>
      <c r="J49" s="70"/>
      <c r="M49" s="172" t="str">
        <f>Feuil2!P44</f>
        <v>Si oui précisez:</v>
      </c>
      <c r="N49" s="172"/>
      <c r="O49" s="174"/>
      <c r="P49" s="174"/>
      <c r="Q49" s="174"/>
      <c r="R49" s="174"/>
      <c r="S49" s="33"/>
    </row>
    <row r="50" spans="1:10" ht="12.75">
      <c r="A50" s="25"/>
      <c r="C50" s="10"/>
      <c r="D50" s="122"/>
      <c r="E50" s="122"/>
      <c r="F50" s="135"/>
      <c r="G50" s="140"/>
      <c r="H50" s="138"/>
      <c r="I50" s="139"/>
      <c r="J50" s="70"/>
    </row>
    <row r="51" spans="1:14" ht="12.75">
      <c r="A51" s="25"/>
      <c r="C51" s="17" t="str">
        <f>Feuil2!T16</f>
        <v>Quilles relevables :</v>
      </c>
      <c r="D51" s="11"/>
      <c r="E51" s="11"/>
      <c r="F51" s="11"/>
      <c r="G51" s="11"/>
      <c r="H51" s="11"/>
      <c r="I51" s="12"/>
      <c r="J51" s="22"/>
      <c r="L51" s="201" t="str">
        <f>Feuil2!O44</f>
        <v>Détails additionnels :</v>
      </c>
      <c r="M51" s="202"/>
      <c r="N51" s="203"/>
    </row>
    <row r="52" spans="1:18" ht="12.75">
      <c r="A52" s="25"/>
      <c r="C52" s="10"/>
      <c r="D52" s="11" t="str">
        <f>Feuil2!U16</f>
        <v>Tirant d'eau max.</v>
      </c>
      <c r="E52" s="11"/>
      <c r="F52" s="76"/>
      <c r="G52" s="11" t="s">
        <v>22</v>
      </c>
      <c r="H52" s="123"/>
      <c r="I52" s="123"/>
      <c r="J52" s="70"/>
      <c r="L52" s="186"/>
      <c r="M52" s="187"/>
      <c r="N52" s="187"/>
      <c r="O52" s="187"/>
      <c r="P52" s="187"/>
      <c r="Q52" s="187"/>
      <c r="R52" s="188"/>
    </row>
    <row r="53" spans="1:18" ht="12.75">
      <c r="A53" s="25"/>
      <c r="C53" s="13"/>
      <c r="D53" s="14" t="str">
        <f>Feuil2!V16</f>
        <v>Tirant d'eau min.</v>
      </c>
      <c r="E53" s="14"/>
      <c r="F53" s="76"/>
      <c r="G53" s="14" t="s">
        <v>22</v>
      </c>
      <c r="H53" s="123"/>
      <c r="I53" s="123"/>
      <c r="J53" s="70"/>
      <c r="L53" s="189"/>
      <c r="M53" s="190"/>
      <c r="N53" s="190"/>
      <c r="O53" s="190"/>
      <c r="P53" s="190"/>
      <c r="Q53" s="190"/>
      <c r="R53" s="191"/>
    </row>
    <row r="54" spans="1:18" ht="12.75">
      <c r="A54" s="25"/>
      <c r="L54" s="189"/>
      <c r="M54" s="190"/>
      <c r="N54" s="190"/>
      <c r="O54" s="190"/>
      <c r="P54" s="190"/>
      <c r="Q54" s="190"/>
      <c r="R54" s="191"/>
    </row>
    <row r="55" spans="1:18" ht="12.75">
      <c r="A55" s="25"/>
      <c r="C55" s="16" t="str">
        <f>Feuil2!E23</f>
        <v>Gréement :</v>
      </c>
      <c r="D55" s="9" t="s">
        <v>33</v>
      </c>
      <c r="E55" s="9"/>
      <c r="F55" s="76"/>
      <c r="G55" s="9" t="s">
        <v>22</v>
      </c>
      <c r="H55" s="123"/>
      <c r="I55" s="123"/>
      <c r="J55" s="70"/>
      <c r="L55" s="192"/>
      <c r="M55" s="190"/>
      <c r="N55" s="190"/>
      <c r="O55" s="190"/>
      <c r="P55" s="190"/>
      <c r="Q55" s="190"/>
      <c r="R55" s="191"/>
    </row>
    <row r="56" spans="1:18" ht="12.75">
      <c r="A56" s="25"/>
      <c r="C56" s="10"/>
      <c r="D56" s="11" t="s">
        <v>34</v>
      </c>
      <c r="E56" s="11"/>
      <c r="F56" s="76"/>
      <c r="G56" s="11" t="s">
        <v>22</v>
      </c>
      <c r="H56" s="123"/>
      <c r="I56" s="123"/>
      <c r="J56" s="70"/>
      <c r="L56" s="192"/>
      <c r="M56" s="190"/>
      <c r="N56" s="190"/>
      <c r="O56" s="190"/>
      <c r="P56" s="190"/>
      <c r="Q56" s="190"/>
      <c r="R56" s="191"/>
    </row>
    <row r="57" spans="1:18" ht="12.75">
      <c r="A57" s="25"/>
      <c r="C57" s="10"/>
      <c r="D57" s="11" t="s">
        <v>35</v>
      </c>
      <c r="E57" s="11"/>
      <c r="F57" s="76"/>
      <c r="G57" s="11" t="s">
        <v>22</v>
      </c>
      <c r="H57" s="123"/>
      <c r="I57" s="123"/>
      <c r="J57" s="70"/>
      <c r="L57" s="192"/>
      <c r="M57" s="190"/>
      <c r="N57" s="190"/>
      <c r="O57" s="190"/>
      <c r="P57" s="190"/>
      <c r="Q57" s="190"/>
      <c r="R57" s="191"/>
    </row>
    <row r="58" spans="1:18" ht="12.75">
      <c r="A58" s="25"/>
      <c r="C58" s="10"/>
      <c r="D58" s="11" t="s">
        <v>36</v>
      </c>
      <c r="E58" s="11"/>
      <c r="F58" s="76"/>
      <c r="G58" s="11" t="s">
        <v>22</v>
      </c>
      <c r="H58" s="123"/>
      <c r="I58" s="123"/>
      <c r="J58" s="70"/>
      <c r="L58" s="192"/>
      <c r="M58" s="190"/>
      <c r="N58" s="190"/>
      <c r="O58" s="190"/>
      <c r="P58" s="190"/>
      <c r="Q58" s="190"/>
      <c r="R58" s="191"/>
    </row>
    <row r="59" spans="1:18" ht="12.75">
      <c r="A59" s="25"/>
      <c r="C59" s="13"/>
      <c r="D59" s="14" t="s">
        <v>37</v>
      </c>
      <c r="E59" s="14"/>
      <c r="F59" s="76"/>
      <c r="G59" s="14" t="s">
        <v>22</v>
      </c>
      <c r="H59" s="123"/>
      <c r="I59" s="123"/>
      <c r="J59" s="70"/>
      <c r="L59" s="192"/>
      <c r="M59" s="190"/>
      <c r="N59" s="190"/>
      <c r="O59" s="190"/>
      <c r="P59" s="190"/>
      <c r="Q59" s="190"/>
      <c r="R59" s="191"/>
    </row>
    <row r="60" spans="1:18" ht="12.75">
      <c r="A60" s="25"/>
      <c r="L60" s="192"/>
      <c r="M60" s="190"/>
      <c r="N60" s="190"/>
      <c r="O60" s="190"/>
      <c r="P60" s="190"/>
      <c r="Q60" s="190"/>
      <c r="R60" s="191"/>
    </row>
    <row r="61" spans="1:18" ht="12.75">
      <c r="A61" s="25"/>
      <c r="C61" s="16" t="str">
        <f>Feuil2!F23</f>
        <v>Voile d'avant :</v>
      </c>
      <c r="D61" s="9" t="s">
        <v>282</v>
      </c>
      <c r="E61" s="9"/>
      <c r="F61" s="76"/>
      <c r="G61" s="9" t="s">
        <v>22</v>
      </c>
      <c r="H61" s="123"/>
      <c r="I61" s="123"/>
      <c r="J61" s="70"/>
      <c r="L61" s="192"/>
      <c r="M61" s="190"/>
      <c r="N61" s="190"/>
      <c r="O61" s="190"/>
      <c r="P61" s="190"/>
      <c r="Q61" s="190"/>
      <c r="R61" s="191"/>
    </row>
    <row r="62" spans="1:19" ht="12.75">
      <c r="A62" s="25"/>
      <c r="C62" s="65" t="str">
        <f>Feuil2!G23</f>
        <v>**Merci de confirmer la valeur de HLUmax même si elle n'est pas modifiée par rapport au précédant certificat.</v>
      </c>
      <c r="D62" s="11"/>
      <c r="E62" s="64"/>
      <c r="F62" s="11"/>
      <c r="G62" s="11"/>
      <c r="H62" s="11"/>
      <c r="I62" s="12"/>
      <c r="J62" s="22"/>
      <c r="L62" s="192"/>
      <c r="M62" s="190"/>
      <c r="N62" s="190"/>
      <c r="O62" s="190"/>
      <c r="P62" s="190"/>
      <c r="Q62" s="190"/>
      <c r="R62" s="191"/>
      <c r="S62" s="103"/>
    </row>
    <row r="63" spans="1:19" ht="12.75">
      <c r="A63" s="25"/>
      <c r="C63" s="10"/>
      <c r="D63" s="11" t="s">
        <v>283</v>
      </c>
      <c r="E63" s="11"/>
      <c r="F63" s="76"/>
      <c r="G63" s="11" t="s">
        <v>22</v>
      </c>
      <c r="H63" s="123"/>
      <c r="I63" s="123"/>
      <c r="J63" s="70"/>
      <c r="L63" s="193"/>
      <c r="M63" s="194"/>
      <c r="N63" s="194"/>
      <c r="O63" s="194"/>
      <c r="P63" s="194"/>
      <c r="Q63" s="194"/>
      <c r="R63" s="195"/>
      <c r="S63" s="103"/>
    </row>
    <row r="64" spans="1:18" ht="12.75">
      <c r="A64" s="25"/>
      <c r="C64" s="10"/>
      <c r="D64" s="11" t="s">
        <v>284</v>
      </c>
      <c r="E64" s="11"/>
      <c r="F64" s="76"/>
      <c r="G64" s="11" t="s">
        <v>22</v>
      </c>
      <c r="H64" s="123"/>
      <c r="I64" s="123"/>
      <c r="J64" s="70"/>
      <c r="L64" s="102"/>
      <c r="M64" s="102"/>
      <c r="N64" s="102"/>
      <c r="O64" s="102"/>
      <c r="P64" s="102"/>
      <c r="Q64" s="102"/>
      <c r="R64" s="102"/>
    </row>
    <row r="65" spans="1:18" ht="12.75">
      <c r="A65" s="25"/>
      <c r="C65" s="10"/>
      <c r="D65" s="11" t="s">
        <v>40</v>
      </c>
      <c r="E65" s="11"/>
      <c r="F65" s="76"/>
      <c r="G65" s="11" t="s">
        <v>22</v>
      </c>
      <c r="H65" s="123"/>
      <c r="I65" s="123"/>
      <c r="J65" s="70"/>
      <c r="L65" s="102"/>
      <c r="M65" s="102"/>
      <c r="N65" s="102"/>
      <c r="O65" s="102"/>
      <c r="P65" s="102"/>
      <c r="Q65" s="102"/>
      <c r="R65" s="102"/>
    </row>
    <row r="66" spans="1:10" ht="12.75">
      <c r="A66" s="25"/>
      <c r="C66" s="10"/>
      <c r="D66" s="11" t="s">
        <v>41</v>
      </c>
      <c r="E66" s="11"/>
      <c r="F66" s="76"/>
      <c r="G66" s="11" t="s">
        <v>22</v>
      </c>
      <c r="H66" s="123"/>
      <c r="I66" s="123"/>
      <c r="J66" s="70"/>
    </row>
    <row r="67" spans="1:10" ht="12.75">
      <c r="A67" s="25"/>
      <c r="C67" s="10"/>
      <c r="D67" s="11" t="s">
        <v>42</v>
      </c>
      <c r="E67" s="11"/>
      <c r="F67" s="76"/>
      <c r="G67" s="11" t="s">
        <v>22</v>
      </c>
      <c r="H67" s="123"/>
      <c r="I67" s="123"/>
      <c r="J67" s="70"/>
    </row>
    <row r="68" spans="1:10" ht="12.75">
      <c r="A68" s="25"/>
      <c r="C68" s="10"/>
      <c r="D68" s="11"/>
      <c r="E68" s="11"/>
      <c r="F68" s="18" t="str">
        <f>Feuil2!H23</f>
        <v>HSA calculé</v>
      </c>
      <c r="G68" s="19">
        <f>IF($F$69&gt;$I$70,(0.0625*($F$63+$F$69)*(4*$F$64+6*$F$65+3*$F$66+2*$F$67+0.09)),(0.0625*$F$63*(4*$F$64+6*$F$65+3*$F$66+2*$F$67+0.09)))</f>
        <v>0</v>
      </c>
      <c r="H68" s="11" t="s">
        <v>44</v>
      </c>
      <c r="I68" s="12"/>
      <c r="J68" s="22"/>
    </row>
    <row r="69" spans="1:10" ht="12.75">
      <c r="A69" s="25"/>
      <c r="C69" s="29" t="str">
        <f>Feuil2!I23</f>
        <v>Flèche de bordure si &gt;7,5% LP</v>
      </c>
      <c r="D69" s="14"/>
      <c r="E69" s="37"/>
      <c r="F69" s="76"/>
      <c r="G69" s="14" t="s">
        <v>22</v>
      </c>
      <c r="H69" s="123" t="s">
        <v>46</v>
      </c>
      <c r="I69" s="123"/>
      <c r="J69" s="70"/>
    </row>
    <row r="70" spans="1:11" ht="12.75">
      <c r="A70" s="25"/>
      <c r="C70" s="60"/>
      <c r="D70" s="11"/>
      <c r="E70" s="61"/>
      <c r="H70" s="62" t="s">
        <v>47</v>
      </c>
      <c r="I70" s="63">
        <f>0.075*$F$64</f>
        <v>0</v>
      </c>
      <c r="J70" s="71"/>
      <c r="K70" s="30"/>
    </row>
    <row r="71" ht="12.75">
      <c r="A71" s="25"/>
    </row>
    <row r="72" spans="1:14" ht="12.75">
      <c r="A72" s="25"/>
      <c r="C72" s="16" t="str">
        <f>Feuil2!J23</f>
        <v>Grand-voile :</v>
      </c>
      <c r="D72" s="9" t="s">
        <v>48</v>
      </c>
      <c r="E72" s="9"/>
      <c r="F72" s="76"/>
      <c r="G72" s="9" t="s">
        <v>22</v>
      </c>
      <c r="H72" s="123"/>
      <c r="I72" s="123"/>
      <c r="J72" s="70"/>
      <c r="N72" s="11"/>
    </row>
    <row r="73" spans="1:10" ht="12.75">
      <c r="A73" s="25"/>
      <c r="C73" s="10"/>
      <c r="D73" s="11" t="s">
        <v>49</v>
      </c>
      <c r="E73" s="11"/>
      <c r="F73" s="76"/>
      <c r="G73" s="11" t="s">
        <v>22</v>
      </c>
      <c r="H73" s="123"/>
      <c r="I73" s="123"/>
      <c r="J73" s="70"/>
    </row>
    <row r="74" spans="1:10" ht="12.75">
      <c r="A74" s="25"/>
      <c r="C74" s="13"/>
      <c r="D74" s="14" t="s">
        <v>50</v>
      </c>
      <c r="E74" s="14"/>
      <c r="F74" s="76"/>
      <c r="G74" s="14" t="s">
        <v>22</v>
      </c>
      <c r="H74" s="123"/>
      <c r="I74" s="123"/>
      <c r="J74" s="70"/>
    </row>
    <row r="75" spans="1:12" ht="12.75">
      <c r="A75" s="25"/>
      <c r="L75" s="31"/>
    </row>
    <row r="76" spans="1:10" ht="12.75">
      <c r="A76" s="25"/>
      <c r="C76" s="16" t="str">
        <f>Feuil2!M23</f>
        <v>Spinnakers :</v>
      </c>
      <c r="D76" s="9" t="str">
        <f>Feuil2!N23</f>
        <v>Nombre de spis à bord</v>
      </c>
      <c r="E76" s="9"/>
      <c r="F76" s="78"/>
      <c r="G76" s="9"/>
      <c r="H76" s="123"/>
      <c r="I76" s="123"/>
      <c r="J76" s="70"/>
    </row>
    <row r="77" spans="1:10" ht="12.75">
      <c r="A77" s="25"/>
      <c r="C77" s="10"/>
      <c r="D77" s="11" t="str">
        <f>Feuil2!O23</f>
        <v>Tangon, bout dehors,…</v>
      </c>
      <c r="E77" s="11"/>
      <c r="F77" s="183"/>
      <c r="G77" s="184"/>
      <c r="H77" s="185"/>
      <c r="I77" s="27"/>
      <c r="J77" s="39"/>
    </row>
    <row r="78" spans="1:10" ht="12.75">
      <c r="A78" s="25"/>
      <c r="C78" s="10"/>
      <c r="D78" s="11"/>
      <c r="E78" s="11"/>
      <c r="F78" s="11"/>
      <c r="G78" s="11"/>
      <c r="H78" s="11"/>
      <c r="I78" s="12"/>
      <c r="J78" s="22"/>
    </row>
    <row r="79" spans="1:10" ht="12.75">
      <c r="A79" s="25"/>
      <c r="C79" s="17" t="str">
        <f>Feuil2!P23</f>
        <v>Spi symétrique :</v>
      </c>
      <c r="D79" s="11"/>
      <c r="E79" s="11" t="s">
        <v>53</v>
      </c>
      <c r="F79" s="79"/>
      <c r="G79" s="11" t="s">
        <v>22</v>
      </c>
      <c r="H79" s="123"/>
      <c r="I79" s="123"/>
      <c r="J79" s="70"/>
    </row>
    <row r="80" spans="1:10" ht="12.75">
      <c r="A80" s="25"/>
      <c r="C80" s="10"/>
      <c r="D80" s="11"/>
      <c r="E80" s="11" t="s">
        <v>54</v>
      </c>
      <c r="F80" s="79"/>
      <c r="G80" s="11" t="s">
        <v>22</v>
      </c>
      <c r="H80" s="123"/>
      <c r="I80" s="123"/>
      <c r="J80" s="70"/>
    </row>
    <row r="81" spans="1:10" ht="12.75">
      <c r="A81" s="25"/>
      <c r="C81" s="10"/>
      <c r="D81" s="11"/>
      <c r="E81" s="11" t="s">
        <v>285</v>
      </c>
      <c r="F81" s="79"/>
      <c r="G81" s="11" t="s">
        <v>22</v>
      </c>
      <c r="H81" s="123"/>
      <c r="I81" s="123"/>
      <c r="J81" s="70"/>
    </row>
    <row r="82" spans="1:10" ht="12.75">
      <c r="A82" s="25"/>
      <c r="C82" s="10"/>
      <c r="D82" s="11"/>
      <c r="E82" s="11" t="s">
        <v>55</v>
      </c>
      <c r="F82" s="79"/>
      <c r="G82" s="22" t="s">
        <v>22</v>
      </c>
      <c r="H82" s="123"/>
      <c r="I82" s="123"/>
      <c r="J82" s="70"/>
    </row>
    <row r="83" spans="1:10" ht="12.75">
      <c r="A83" s="25"/>
      <c r="C83" s="10"/>
      <c r="D83" s="21" t="str">
        <f>Feuil2!Q23</f>
        <v>ou </v>
      </c>
      <c r="E83" s="11" t="s">
        <v>56</v>
      </c>
      <c r="F83" s="79"/>
      <c r="G83" s="22" t="s">
        <v>44</v>
      </c>
      <c r="H83" s="123"/>
      <c r="I83" s="123"/>
      <c r="J83" s="70"/>
    </row>
    <row r="84" spans="1:10" ht="12.75">
      <c r="A84" s="25"/>
      <c r="C84" s="10"/>
      <c r="D84" s="11"/>
      <c r="E84" s="11"/>
      <c r="F84" s="3" t="str">
        <f>Feuil2!R23</f>
        <v>SPA calculé</v>
      </c>
      <c r="G84" s="19">
        <f>(($F$79+$F$80)/2)*(($F$81+(4*$F$82))/5)*0.83</f>
        <v>0</v>
      </c>
      <c r="H84" s="11" t="s">
        <v>44</v>
      </c>
      <c r="I84" s="12"/>
      <c r="J84" s="22"/>
    </row>
    <row r="85" spans="1:10" ht="12.75">
      <c r="A85" s="25"/>
      <c r="C85" s="17" t="str">
        <f>Feuil2!S23</f>
        <v>Spi asymétrique :</v>
      </c>
      <c r="D85" s="11"/>
      <c r="E85" s="11" t="s">
        <v>58</v>
      </c>
      <c r="F85" s="79"/>
      <c r="G85" s="11" t="s">
        <v>22</v>
      </c>
      <c r="H85" s="123"/>
      <c r="I85" s="123"/>
      <c r="J85" s="70"/>
    </row>
    <row r="86" spans="1:10" ht="12.75">
      <c r="A86" s="25"/>
      <c r="C86" s="10"/>
      <c r="D86" s="11"/>
      <c r="E86" s="11" t="s">
        <v>59</v>
      </c>
      <c r="F86" s="79"/>
      <c r="G86" s="11" t="s">
        <v>22</v>
      </c>
      <c r="H86" s="123"/>
      <c r="I86" s="123"/>
      <c r="J86" s="70"/>
    </row>
    <row r="87" spans="1:10" ht="12.75">
      <c r="A87" s="25"/>
      <c r="C87" s="10"/>
      <c r="D87" s="11"/>
      <c r="E87" s="11" t="s">
        <v>286</v>
      </c>
      <c r="F87" s="79"/>
      <c r="G87" s="11" t="s">
        <v>22</v>
      </c>
      <c r="H87" s="123"/>
      <c r="I87" s="123"/>
      <c r="J87" s="70"/>
    </row>
    <row r="88" spans="1:10" ht="12.75">
      <c r="A88" s="25"/>
      <c r="C88" s="10"/>
      <c r="D88" s="11"/>
      <c r="E88" s="11" t="s">
        <v>60</v>
      </c>
      <c r="F88" s="79"/>
      <c r="G88" s="22" t="s">
        <v>22</v>
      </c>
      <c r="H88" s="123"/>
      <c r="I88" s="123"/>
      <c r="J88" s="70"/>
    </row>
    <row r="89" spans="1:10" ht="12.75">
      <c r="A89" s="25"/>
      <c r="C89" s="10"/>
      <c r="D89" s="21" t="str">
        <f>Feuil2!Q23</f>
        <v>ou </v>
      </c>
      <c r="E89" s="11" t="s">
        <v>56</v>
      </c>
      <c r="F89" s="79"/>
      <c r="G89" s="22" t="s">
        <v>44</v>
      </c>
      <c r="H89" s="123"/>
      <c r="I89" s="123"/>
      <c r="J89" s="70"/>
    </row>
    <row r="90" spans="1:10" ht="12.75">
      <c r="A90" s="25"/>
      <c r="C90" s="13"/>
      <c r="D90" s="14"/>
      <c r="E90" s="14"/>
      <c r="F90" s="3" t="str">
        <f>Feuil2!R23</f>
        <v>SPA calculé</v>
      </c>
      <c r="G90" s="19">
        <f>(($F$85+$F$86)/2)*(($F$87+(4*$F$88))/5)*0.83</f>
        <v>0</v>
      </c>
      <c r="H90" s="14" t="s">
        <v>44</v>
      </c>
      <c r="I90" s="15"/>
      <c r="J90" s="22"/>
    </row>
    <row r="91" ht="12.75">
      <c r="A91" s="25"/>
    </row>
    <row r="92" spans="1:10" ht="12.75">
      <c r="A92" s="25"/>
      <c r="C92" s="16" t="str">
        <f>Feuil2!T23</f>
        <v>Mizaine :</v>
      </c>
      <c r="D92" s="9"/>
      <c r="E92" s="9" t="s">
        <v>61</v>
      </c>
      <c r="F92" s="79"/>
      <c r="G92" s="9" t="s">
        <v>22</v>
      </c>
      <c r="H92" s="123"/>
      <c r="I92" s="123"/>
      <c r="J92" s="70"/>
    </row>
    <row r="93" spans="1:10" ht="12.75">
      <c r="A93" s="25"/>
      <c r="C93" s="10"/>
      <c r="D93" s="11"/>
      <c r="E93" s="11" t="s">
        <v>62</v>
      </c>
      <c r="F93" s="79"/>
      <c r="G93" s="11" t="s">
        <v>22</v>
      </c>
      <c r="H93" s="123"/>
      <c r="I93" s="123"/>
      <c r="J93" s="70"/>
    </row>
    <row r="94" spans="1:10" ht="12.75">
      <c r="A94" s="25"/>
      <c r="C94" s="10"/>
      <c r="D94" s="11"/>
      <c r="E94" s="11" t="s">
        <v>63</v>
      </c>
      <c r="F94" s="79"/>
      <c r="G94" s="11" t="s">
        <v>22</v>
      </c>
      <c r="H94" s="123"/>
      <c r="I94" s="123"/>
      <c r="J94" s="70"/>
    </row>
    <row r="95" spans="1:10" ht="12.75">
      <c r="A95" s="25"/>
      <c r="C95" s="13"/>
      <c r="D95" s="14"/>
      <c r="E95" s="14" t="s">
        <v>64</v>
      </c>
      <c r="F95" s="79"/>
      <c r="G95" s="24" t="s">
        <v>22</v>
      </c>
      <c r="H95" s="123"/>
      <c r="I95" s="123"/>
      <c r="J95" s="70"/>
    </row>
    <row r="96" ht="13.5" thickBot="1">
      <c r="A96" s="25"/>
    </row>
    <row r="97" spans="1:10" ht="16.5" thickBot="1">
      <c r="A97" s="25"/>
      <c r="C97" s="151" t="str">
        <f>Feuil2!E37</f>
        <v>CONFIGURATION DE COURSE ET AMENAGEMENTS INTERIEURS</v>
      </c>
      <c r="D97" s="152"/>
      <c r="E97" s="152"/>
      <c r="F97" s="152"/>
      <c r="G97" s="152"/>
      <c r="H97" s="152"/>
      <c r="I97" s="153"/>
      <c r="J97" s="66"/>
    </row>
    <row r="98" ht="5.25" customHeight="1">
      <c r="A98" s="25"/>
    </row>
    <row r="99" spans="1:10" ht="38.25" customHeight="1">
      <c r="A99" s="25"/>
      <c r="C99" s="200" t="str">
        <f>Feuil2!F37</f>
        <v>Précisez ci-dessous si les éléments d'aménagements intérieurs sont débarqués ou gardés à bord
en régate. Dans ce second cas, chaque élément doit se trouver dans sa position normale à bord.
Si les éléments ci-dessous sont différents de la version de série, veuillez le préciser.</v>
      </c>
      <c r="D99" s="200"/>
      <c r="E99" s="200"/>
      <c r="F99" s="200"/>
      <c r="G99" s="200"/>
      <c r="H99" s="200"/>
      <c r="I99" s="200"/>
      <c r="J99" s="72"/>
    </row>
    <row r="100" ht="12.75">
      <c r="A100" s="25"/>
    </row>
    <row r="101" spans="1:6" ht="12.75">
      <c r="A101" s="25"/>
      <c r="C101" s="35" t="str">
        <f>Feuil2!G37</f>
        <v>Table de carré débarquée?</v>
      </c>
      <c r="D101" s="26"/>
      <c r="E101" s="34"/>
      <c r="F101" s="80"/>
    </row>
    <row r="102" spans="1:6" ht="12.75">
      <c r="A102" s="25"/>
      <c r="C102" s="35" t="str">
        <f>Feuil2!H37</f>
        <v>Cuisine débarquée?</v>
      </c>
      <c r="D102" s="26"/>
      <c r="E102" s="34"/>
      <c r="F102" s="80"/>
    </row>
    <row r="103" spans="1:10" ht="12.75">
      <c r="A103" s="25"/>
      <c r="C103" s="35" t="str">
        <f>Feuil2!I37</f>
        <v>Portes débarquées?</v>
      </c>
      <c r="D103" s="26"/>
      <c r="E103" s="34"/>
      <c r="F103" s="80"/>
      <c r="G103" t="str">
        <f>Feuil2!P37</f>
        <v>Si oui, combien?</v>
      </c>
      <c r="I103" s="82"/>
      <c r="J103" s="70"/>
    </row>
    <row r="104" spans="1:10" ht="12.75">
      <c r="A104" s="25"/>
      <c r="C104" s="35" t="str">
        <f>Feuil2!J37</f>
        <v>Planchers débarqués?</v>
      </c>
      <c r="D104" s="26"/>
      <c r="E104" s="34"/>
      <c r="F104" s="80"/>
      <c r="G104" t="str">
        <f>Feuil2!P37</f>
        <v>Si oui, combien?</v>
      </c>
      <c r="I104" s="82"/>
      <c r="J104" s="70"/>
    </row>
    <row r="105" spans="1:10" ht="12.75">
      <c r="A105" s="25"/>
      <c r="C105" s="35" t="str">
        <f>Feuil2!M37</f>
        <v>Coussins et matelas débarqués?</v>
      </c>
      <c r="D105" s="26"/>
      <c r="E105" s="34"/>
      <c r="F105" s="80"/>
      <c r="I105" s="2"/>
      <c r="J105" s="73"/>
    </row>
    <row r="106" spans="1:10" ht="12.75">
      <c r="A106" s="25"/>
      <c r="C106" s="35" t="str">
        <f>Feuil2!N37</f>
        <v>Coffres amovibles débarqués?</v>
      </c>
      <c r="D106" s="26"/>
      <c r="E106" s="34"/>
      <c r="F106" s="81"/>
      <c r="G106" t="str">
        <f>Feuil2!P37</f>
        <v>Si oui, combien?</v>
      </c>
      <c r="I106" s="82"/>
      <c r="J106" s="70"/>
    </row>
    <row r="107" spans="1:10" ht="12.75">
      <c r="A107" s="25"/>
      <c r="C107" s="35" t="str">
        <f>Feuil2!O37</f>
        <v>Autre éléments débarqués?</v>
      </c>
      <c r="D107" s="26"/>
      <c r="E107" s="26"/>
      <c r="F107" s="196"/>
      <c r="G107" s="197"/>
      <c r="H107" s="197"/>
      <c r="I107" s="198"/>
      <c r="J107" s="70"/>
    </row>
    <row r="127" spans="12:25" s="32" customFormat="1" ht="12.75">
      <c r="L127"/>
      <c r="M127"/>
      <c r="N127"/>
      <c r="O127"/>
      <c r="P127"/>
      <c r="Q127"/>
      <c r="R127"/>
      <c r="T127" s="57"/>
      <c r="U127" s="57"/>
      <c r="V127" s="57"/>
      <c r="W127" s="57"/>
      <c r="X127" s="57"/>
      <c r="Y127" s="57"/>
    </row>
    <row r="128" spans="12:25" s="32" customFormat="1" ht="12.75" hidden="1">
      <c r="L128"/>
      <c r="M128"/>
      <c r="N128"/>
      <c r="O128"/>
      <c r="P128"/>
      <c r="Q128"/>
      <c r="R128"/>
      <c r="T128" s="57"/>
      <c r="U128" s="57"/>
      <c r="V128" s="57"/>
      <c r="W128" s="57"/>
      <c r="X128" s="57"/>
      <c r="Y128" s="57"/>
    </row>
    <row r="129" spans="3:19" s="98" customFormat="1" ht="12.75" hidden="1">
      <c r="C129" s="98" t="s">
        <v>153</v>
      </c>
      <c r="D129" s="98" t="s">
        <v>154</v>
      </c>
      <c r="E129" s="98">
        <f>IF($F$5="Français",1,IF($F$5="English",2,3))</f>
        <v>1</v>
      </c>
      <c r="L129"/>
      <c r="M129"/>
      <c r="N129"/>
      <c r="O129"/>
      <c r="P129"/>
      <c r="Q129"/>
      <c r="R129"/>
      <c r="S129" s="32"/>
    </row>
    <row r="130" spans="4:19" s="98" customFormat="1" ht="12.75" hidden="1">
      <c r="D130" s="98" t="s">
        <v>155</v>
      </c>
      <c r="L130"/>
      <c r="M130"/>
      <c r="N130"/>
      <c r="O130"/>
      <c r="P130"/>
      <c r="Q130"/>
      <c r="R130"/>
      <c r="S130" s="32"/>
    </row>
    <row r="131" spans="4:19" s="98" customFormat="1" ht="12.75" hidden="1">
      <c r="D131" s="98" t="s">
        <v>202</v>
      </c>
      <c r="L131"/>
      <c r="M131"/>
      <c r="N131"/>
      <c r="O131"/>
      <c r="P131"/>
      <c r="Q131"/>
      <c r="R131"/>
      <c r="S131" s="32"/>
    </row>
    <row r="132" spans="12:18" s="98" customFormat="1" ht="12.75" hidden="1">
      <c r="L132" s="32"/>
      <c r="M132" s="32"/>
      <c r="N132" s="32"/>
      <c r="O132" s="32"/>
      <c r="P132" s="32"/>
      <c r="Q132" s="32"/>
      <c r="R132" s="32"/>
    </row>
    <row r="133" spans="3:18" s="98" customFormat="1" ht="12.75" hidden="1">
      <c r="C133" s="98" t="s">
        <v>295</v>
      </c>
      <c r="G133" s="98">
        <f>IF($F$10=$D$134,1,IF($F$10=$D$135,2,3))</f>
        <v>1</v>
      </c>
      <c r="L133" s="32"/>
      <c r="M133" s="32"/>
      <c r="N133" s="32"/>
      <c r="O133" s="32"/>
      <c r="P133" s="32"/>
      <c r="Q133" s="32"/>
      <c r="R133" s="32"/>
    </row>
    <row r="134" s="98" customFormat="1" ht="12.75" hidden="1">
      <c r="D134" s="98" t="str">
        <f>Feuil2!H2</f>
        <v>Demande de revalidation de certificat IRC 2018</v>
      </c>
    </row>
    <row r="135" s="98" customFormat="1" ht="12.75" hidden="1">
      <c r="D135" s="98" t="str">
        <f>Feuil2!I2</f>
        <v>Demande de modification de certificat IRC 2018</v>
      </c>
    </row>
    <row r="136" s="98" customFormat="1" ht="12.75" hidden="1">
      <c r="D136" s="98" t="str">
        <f>Feuil2!J2</f>
        <v>Demande de simulation post-conception</v>
      </c>
    </row>
    <row r="137" s="98" customFormat="1" ht="12.75" hidden="1"/>
    <row r="138" s="98" customFormat="1" ht="12.75" hidden="1">
      <c r="C138" s="98" t="s">
        <v>65</v>
      </c>
    </row>
    <row r="139" s="98" customFormat="1" ht="12.75" hidden="1">
      <c r="D139" s="98" t="str">
        <f>Feuil2!E30</f>
        <v>&lt;à préciser&gt;</v>
      </c>
    </row>
    <row r="140" s="98" customFormat="1" ht="12.75" hidden="1">
      <c r="D140" s="98" t="str">
        <f>Feuil2!F30</f>
        <v>Ni tangon, ni bout-dehors</v>
      </c>
    </row>
    <row r="141" s="98" customFormat="1" ht="12.75" hidden="1">
      <c r="D141" s="98" t="str">
        <f>Feuil2!G30</f>
        <v>Bout-dehors seulement</v>
      </c>
    </row>
    <row r="142" s="98" customFormat="1" ht="12.75" hidden="1">
      <c r="D142" s="98" t="str">
        <f>Feuil2!H30</f>
        <v>Tangon et/ou jockey pole</v>
      </c>
    </row>
    <row r="143" s="98" customFormat="1" ht="12.75" hidden="1">
      <c r="D143" s="98" t="str">
        <f>Feuil2!I30</f>
        <v>Tangon et bout-dehors</v>
      </c>
    </row>
    <row r="144" s="98" customFormat="1" ht="12.75" hidden="1">
      <c r="D144" s="98" t="str">
        <f>Feuil2!J30</f>
        <v>Bout-dehors articulé</v>
      </c>
    </row>
    <row r="145" s="98" customFormat="1" ht="12.75" hidden="1">
      <c r="D145" s="98" t="str">
        <f>Feuil2!M30</f>
        <v>Tangon pour voile d'avant seulement</v>
      </c>
    </row>
    <row r="146" s="98" customFormat="1" ht="12.75" hidden="1"/>
    <row r="147" s="98" customFormat="1" ht="12.75" hidden="1">
      <c r="C147" s="98" t="s">
        <v>73</v>
      </c>
    </row>
    <row r="148" s="98" customFormat="1" ht="12.75" hidden="1">
      <c r="D148" s="98" t="str">
        <f>Feuil2!E9</f>
        <v>&lt;à préciser&gt;</v>
      </c>
    </row>
    <row r="149" s="98" customFormat="1" ht="12.75" hidden="1">
      <c r="D149" s="99">
        <f>Feuil2!F9</f>
        <v>2017</v>
      </c>
    </row>
    <row r="150" s="98" customFormat="1" ht="12.75" hidden="1">
      <c r="D150" s="99">
        <f>Feuil2!G9</f>
        <v>2016</v>
      </c>
    </row>
    <row r="151" s="98" customFormat="1" ht="12.75" hidden="1">
      <c r="D151" s="99">
        <f>Feuil2!H9</f>
        <v>2015</v>
      </c>
    </row>
    <row r="152" s="98" customFormat="1" ht="12.75" hidden="1">
      <c r="D152" s="99">
        <f>Feuil2!I9</f>
        <v>2014</v>
      </c>
    </row>
    <row r="153" s="98" customFormat="1" ht="12.75" hidden="1">
      <c r="D153" s="99">
        <f>Feuil2!J9</f>
        <v>2013</v>
      </c>
    </row>
    <row r="154" s="98" customFormat="1" ht="12.75" hidden="1">
      <c r="D154" s="99">
        <f>Feuil2!K9</f>
        <v>2012</v>
      </c>
    </row>
    <row r="155" s="98" customFormat="1" ht="12.75" hidden="1">
      <c r="D155" s="99">
        <f>Feuil2!N9</f>
        <v>2011</v>
      </c>
    </row>
    <row r="156" s="98" customFormat="1" ht="12.75" hidden="1">
      <c r="D156" s="99">
        <f>Feuil2!O9</f>
        <v>2010</v>
      </c>
    </row>
    <row r="157" s="98" customFormat="1" ht="12.75" hidden="1">
      <c r="D157" s="99">
        <f>Feuil2!P9</f>
        <v>2009</v>
      </c>
    </row>
    <row r="158" s="98" customFormat="1" ht="12.75" hidden="1">
      <c r="D158" s="99">
        <f>Feuil2!Q9</f>
        <v>2008</v>
      </c>
    </row>
    <row r="159" s="98" customFormat="1" ht="12.75" hidden="1">
      <c r="D159" s="99">
        <f>Feuil2!R9</f>
        <v>2007</v>
      </c>
    </row>
    <row r="160" s="98" customFormat="1" ht="12.75" hidden="1">
      <c r="D160" s="99">
        <f>Feuil2!S9</f>
        <v>2006</v>
      </c>
    </row>
    <row r="161" s="98" customFormat="1" ht="12.75" hidden="1">
      <c r="D161" s="99">
        <f>Feuil2!T9</f>
        <v>2005</v>
      </c>
    </row>
    <row r="162" s="98" customFormat="1" ht="12.75" hidden="1">
      <c r="D162" s="99">
        <f>Feuil2!U9</f>
        <v>2004</v>
      </c>
    </row>
    <row r="163" s="98" customFormat="1" ht="12.75" hidden="1">
      <c r="D163" s="99">
        <f>Feuil2!V9</f>
        <v>2003</v>
      </c>
    </row>
    <row r="164" s="98" customFormat="1" ht="12.75" hidden="1">
      <c r="D164" s="99">
        <f>Feuil2!W9</f>
        <v>2002</v>
      </c>
    </row>
    <row r="165" s="98" customFormat="1" ht="12.75" hidden="1">
      <c r="D165" s="99">
        <f>Feuil2!X9</f>
        <v>2001</v>
      </c>
    </row>
    <row r="166" s="98" customFormat="1" ht="12.75" hidden="1">
      <c r="D166" s="99">
        <f>Feuil2!Y9</f>
        <v>2000</v>
      </c>
    </row>
    <row r="167" s="98" customFormat="1" ht="12.75" hidden="1">
      <c r="D167" s="99" t="str">
        <f>Feuil2!Z9</f>
        <v>&lt;1999</v>
      </c>
    </row>
    <row r="168" s="98" customFormat="1" ht="12.75" hidden="1">
      <c r="C168" s="98" t="s">
        <v>75</v>
      </c>
    </row>
    <row r="169" s="98" customFormat="1" ht="12.75" hidden="1"/>
    <row r="170" spans="4:6" s="98" customFormat="1" ht="12.75" hidden="1">
      <c r="D170" s="98" t="str">
        <f>Feuil2!Q37</f>
        <v>&lt;à préciser&gt;</v>
      </c>
      <c r="F170" s="98" t="str">
        <f>Feuil2!G65</f>
        <v>&lt;à préciser&gt;</v>
      </c>
    </row>
    <row r="171" spans="4:6" s="98" customFormat="1" ht="12.75" hidden="1">
      <c r="D171" s="98" t="str">
        <f>Feuil2!R37</f>
        <v>Non</v>
      </c>
      <c r="F171" s="98" t="str">
        <f>Feuil2!H67</f>
        <v>Oui</v>
      </c>
    </row>
    <row r="172" spans="4:6" s="98" customFormat="1" ht="12.75" hidden="1">
      <c r="D172" s="98" t="str">
        <f>Feuil2!S37</f>
        <v>Oui</v>
      </c>
      <c r="F172" s="98" t="str">
        <f>Feuil2!I67</f>
        <v>Non</v>
      </c>
    </row>
    <row r="173" s="98" customFormat="1" ht="12.75" hidden="1">
      <c r="C173" s="98" t="s">
        <v>95</v>
      </c>
    </row>
    <row r="174" s="98" customFormat="1" ht="12.75" hidden="1">
      <c r="D174" s="99"/>
    </row>
    <row r="175" s="98" customFormat="1" ht="12.75" hidden="1">
      <c r="D175" s="99">
        <v>0</v>
      </c>
    </row>
    <row r="176" s="98" customFormat="1" ht="12.75" hidden="1">
      <c r="D176" s="99">
        <v>1</v>
      </c>
    </row>
    <row r="177" s="98" customFormat="1" ht="12.75" hidden="1">
      <c r="D177" s="99">
        <v>2</v>
      </c>
    </row>
    <row r="178" s="98" customFormat="1" ht="12.75" hidden="1">
      <c r="D178" s="99">
        <v>3</v>
      </c>
    </row>
    <row r="179" s="98" customFormat="1" ht="12.75" hidden="1">
      <c r="D179" s="99">
        <v>4</v>
      </c>
    </row>
    <row r="180" s="98" customFormat="1" ht="12.75" hidden="1">
      <c r="D180" s="99">
        <v>5</v>
      </c>
    </row>
    <row r="181" s="98" customFormat="1" ht="12.75" hidden="1">
      <c r="D181" s="99">
        <v>6</v>
      </c>
    </row>
    <row r="182" s="98" customFormat="1" ht="12.75" hidden="1">
      <c r="D182" s="99">
        <v>7</v>
      </c>
    </row>
    <row r="183" s="98" customFormat="1" ht="12.75" hidden="1">
      <c r="D183" s="99">
        <v>8</v>
      </c>
    </row>
    <row r="184" s="98" customFormat="1" ht="12.75" hidden="1">
      <c r="D184" s="99">
        <v>9</v>
      </c>
    </row>
    <row r="185" s="98" customFormat="1" ht="12.75" hidden="1">
      <c r="D185" s="99" t="s">
        <v>96</v>
      </c>
    </row>
    <row r="186" spans="3:4" s="98" customFormat="1" ht="12.75" hidden="1">
      <c r="C186" s="98" t="s">
        <v>189</v>
      </c>
      <c r="D186" s="99"/>
    </row>
    <row r="187" s="98" customFormat="1" ht="12.75" hidden="1">
      <c r="D187" s="99"/>
    </row>
    <row r="188" s="98" customFormat="1" ht="12.75" hidden="1">
      <c r="D188" s="99" t="str">
        <f>Feuil2!G51</f>
        <v>J'ai lu et j'accepte les conditions ci-dessus</v>
      </c>
    </row>
    <row r="189" s="98" customFormat="1" ht="12.75" hidden="1">
      <c r="D189" s="99" t="str">
        <f>Feuil2!H51</f>
        <v>Je n'accepte pas les conditions ci-dessus</v>
      </c>
    </row>
    <row r="190" spans="5:25" s="32" customFormat="1" ht="12.75" hidden="1">
      <c r="E190" s="57"/>
      <c r="L190" s="98"/>
      <c r="M190" s="98"/>
      <c r="N190" s="98"/>
      <c r="O190" s="98"/>
      <c r="P190" s="98"/>
      <c r="Q190" s="98"/>
      <c r="R190" s="98"/>
      <c r="S190" s="98"/>
      <c r="T190" s="57"/>
      <c r="U190" s="57"/>
      <c r="V190" s="57"/>
      <c r="W190" s="57"/>
      <c r="X190" s="57"/>
      <c r="Y190" s="57"/>
    </row>
    <row r="191" spans="5:25" s="32" customFormat="1" ht="12.75" hidden="1">
      <c r="E191" s="57"/>
      <c r="L191" s="98"/>
      <c r="M191" s="98"/>
      <c r="N191" s="98"/>
      <c r="O191" s="98"/>
      <c r="P191" s="98"/>
      <c r="Q191" s="98"/>
      <c r="R191" s="98"/>
      <c r="S191" s="98"/>
      <c r="T191" s="57"/>
      <c r="U191" s="57"/>
      <c r="V191" s="57"/>
      <c r="W191" s="57"/>
      <c r="X191" s="57"/>
      <c r="Y191" s="57"/>
    </row>
    <row r="192" spans="5:25" s="32" customFormat="1" ht="12.75" hidden="1">
      <c r="E192" s="57"/>
      <c r="L192" s="98"/>
      <c r="M192" s="98"/>
      <c r="N192" s="98"/>
      <c r="O192" s="98"/>
      <c r="P192" s="98"/>
      <c r="Q192" s="98"/>
      <c r="R192" s="98"/>
      <c r="S192" s="98"/>
      <c r="T192" s="57"/>
      <c r="U192" s="57"/>
      <c r="V192" s="57"/>
      <c r="W192" s="57"/>
      <c r="X192" s="57"/>
      <c r="Y192" s="57"/>
    </row>
    <row r="193" spans="12:25" s="32" customFormat="1" ht="12.75" hidden="1">
      <c r="L193" s="98"/>
      <c r="M193" s="98"/>
      <c r="N193" s="98"/>
      <c r="O193" s="98"/>
      <c r="P193" s="98"/>
      <c r="Q193" s="98"/>
      <c r="R193" s="98"/>
      <c r="T193" s="57"/>
      <c r="U193" s="57"/>
      <c r="V193" s="57"/>
      <c r="W193" s="57"/>
      <c r="X193" s="57"/>
      <c r="Y193" s="57"/>
    </row>
    <row r="194" spans="5:25" s="32" customFormat="1" ht="12.75" hidden="1">
      <c r="E194" s="57"/>
      <c r="L194" s="98"/>
      <c r="M194" s="98"/>
      <c r="N194" s="98"/>
      <c r="O194" s="98"/>
      <c r="P194" s="98"/>
      <c r="Q194" s="98"/>
      <c r="R194" s="98"/>
      <c r="T194" s="57"/>
      <c r="U194" s="57"/>
      <c r="V194" s="57"/>
      <c r="W194" s="57"/>
      <c r="X194" s="57"/>
      <c r="Y194" s="57"/>
    </row>
    <row r="195" spans="5:25" s="32" customFormat="1" ht="12.75" hidden="1">
      <c r="E195" s="57"/>
      <c r="T195" s="57"/>
      <c r="U195" s="57"/>
      <c r="V195" s="57"/>
      <c r="W195" s="57"/>
      <c r="X195" s="57"/>
      <c r="Y195" s="57"/>
    </row>
    <row r="196" spans="5:25" s="32" customFormat="1" ht="12.75" hidden="1">
      <c r="E196" s="57"/>
      <c r="T196" s="57"/>
      <c r="U196" s="57"/>
      <c r="V196" s="57"/>
      <c r="W196" s="57"/>
      <c r="X196" s="57"/>
      <c r="Y196" s="57"/>
    </row>
    <row r="197" spans="4:18" ht="12.75" hidden="1">
      <c r="D197" s="32"/>
      <c r="L197" s="32"/>
      <c r="M197" s="32"/>
      <c r="N197" s="32"/>
      <c r="O197" s="32"/>
      <c r="P197" s="32"/>
      <c r="Q197" s="32"/>
      <c r="R197" s="32"/>
    </row>
    <row r="198" spans="12:18" ht="12.75" hidden="1">
      <c r="L198" s="32"/>
      <c r="M198" s="32"/>
      <c r="N198" s="32"/>
      <c r="O198" s="32"/>
      <c r="P198" s="32"/>
      <c r="Q198" s="32"/>
      <c r="R198" s="32"/>
    </row>
    <row r="199" spans="12:18" ht="12.75" hidden="1">
      <c r="L199" s="32"/>
      <c r="M199" s="32"/>
      <c r="N199" s="32"/>
      <c r="O199" s="32"/>
      <c r="P199" s="32"/>
      <c r="Q199" s="32"/>
      <c r="R199" s="32"/>
    </row>
    <row r="200" spans="12:18" ht="12.75" hidden="1">
      <c r="L200" s="32"/>
      <c r="M200" s="32"/>
      <c r="N200" s="32"/>
      <c r="O200" s="32"/>
      <c r="P200" s="32"/>
      <c r="Q200" s="32"/>
      <c r="R200" s="32"/>
    </row>
    <row r="201" spans="12:18" ht="12.75" hidden="1">
      <c r="L201" s="32"/>
      <c r="M201" s="32"/>
      <c r="N201" s="32"/>
      <c r="O201" s="32"/>
      <c r="P201" s="32"/>
      <c r="Q201" s="32"/>
      <c r="R201" s="32"/>
    </row>
    <row r="202" ht="12.75" hidden="1"/>
    <row r="203" ht="12.75" hidden="1"/>
    <row r="204" ht="12.75" hidden="1"/>
  </sheetData>
  <sheetProtection password="FAC1" sheet="1" selectLockedCells="1"/>
  <mergeCells count="101">
    <mergeCell ref="M43:N43"/>
    <mergeCell ref="L39:P39"/>
    <mergeCell ref="L48:P48"/>
    <mergeCell ref="L46:P46"/>
    <mergeCell ref="L44:P44"/>
    <mergeCell ref="L42:P42"/>
    <mergeCell ref="K1:L6"/>
    <mergeCell ref="C97:I97"/>
    <mergeCell ref="C99:I99"/>
    <mergeCell ref="L51:N51"/>
    <mergeCell ref="H93:I93"/>
    <mergeCell ref="F10:I11"/>
    <mergeCell ref="C10:E11"/>
    <mergeCell ref="H80:I80"/>
    <mergeCell ref="H76:I76"/>
    <mergeCell ref="L11:R13"/>
    <mergeCell ref="H92:I92"/>
    <mergeCell ref="H86:I86"/>
    <mergeCell ref="F107:I107"/>
    <mergeCell ref="H73:I73"/>
    <mergeCell ref="H64:I64"/>
    <mergeCell ref="M47:N47"/>
    <mergeCell ref="H56:I56"/>
    <mergeCell ref="H55:I55"/>
    <mergeCell ref="H94:I94"/>
    <mergeCell ref="H95:I95"/>
    <mergeCell ref="H72:I72"/>
    <mergeCell ref="H69:I69"/>
    <mergeCell ref="H45:I45"/>
    <mergeCell ref="H43:I43"/>
    <mergeCell ref="O45:R45"/>
    <mergeCell ref="O43:R43"/>
    <mergeCell ref="M45:N45"/>
    <mergeCell ref="M49:N49"/>
    <mergeCell ref="O49:R49"/>
    <mergeCell ref="O47:R47"/>
    <mergeCell ref="L52:R63"/>
    <mergeCell ref="H59:I59"/>
    <mergeCell ref="H58:I58"/>
    <mergeCell ref="H53:I53"/>
    <mergeCell ref="H52:I52"/>
    <mergeCell ref="H61:I61"/>
    <mergeCell ref="H88:I88"/>
    <mergeCell ref="H89:I89"/>
    <mergeCell ref="F77:H77"/>
    <mergeCell ref="H82:I82"/>
    <mergeCell ref="H57:I57"/>
    <mergeCell ref="H63:I63"/>
    <mergeCell ref="H67:I67"/>
    <mergeCell ref="H66:I66"/>
    <mergeCell ref="H65:I65"/>
    <mergeCell ref="H83:I83"/>
    <mergeCell ref="O41:R41"/>
    <mergeCell ref="Q35:R35"/>
    <mergeCell ref="L35:O35"/>
    <mergeCell ref="L34:O34"/>
    <mergeCell ref="H36:I36"/>
    <mergeCell ref="H87:I87"/>
    <mergeCell ref="H85:I85"/>
    <mergeCell ref="H74:I74"/>
    <mergeCell ref="H79:I79"/>
    <mergeCell ref="H81:I81"/>
    <mergeCell ref="F28:I28"/>
    <mergeCell ref="C33:I33"/>
    <mergeCell ref="H35:I35"/>
    <mergeCell ref="M41:N41"/>
    <mergeCell ref="C30:H30"/>
    <mergeCell ref="H40:I40"/>
    <mergeCell ref="H39:I39"/>
    <mergeCell ref="H38:I38"/>
    <mergeCell ref="L40:P40"/>
    <mergeCell ref="L26:R32"/>
    <mergeCell ref="D5:E5"/>
    <mergeCell ref="C13:I13"/>
    <mergeCell ref="F22:I22"/>
    <mergeCell ref="F23:I23"/>
    <mergeCell ref="G24:I24"/>
    <mergeCell ref="G25:I25"/>
    <mergeCell ref="F19:I19"/>
    <mergeCell ref="F17:I17"/>
    <mergeCell ref="F27:I27"/>
    <mergeCell ref="F18:I18"/>
    <mergeCell ref="H48:I48"/>
    <mergeCell ref="H47:I47"/>
    <mergeCell ref="D49:E50"/>
    <mergeCell ref="F49:F50"/>
    <mergeCell ref="H49:I50"/>
    <mergeCell ref="G49:G50"/>
    <mergeCell ref="H37:I37"/>
    <mergeCell ref="C31:I31"/>
    <mergeCell ref="G26:I26"/>
    <mergeCell ref="L33:O33"/>
    <mergeCell ref="L23:S24"/>
    <mergeCell ref="H46:I46"/>
    <mergeCell ref="H42:I42"/>
    <mergeCell ref="H41:I41"/>
    <mergeCell ref="A1:I1"/>
    <mergeCell ref="F20:I20"/>
    <mergeCell ref="F21:I21"/>
    <mergeCell ref="F15:I15"/>
    <mergeCell ref="F16:I16"/>
  </mergeCells>
  <conditionalFormatting sqref="G90 G84">
    <cfRule type="expression" priority="17" dxfId="9" stopIfTrue="1">
      <formula>$I$30="non"</formula>
    </cfRule>
  </conditionalFormatting>
  <conditionalFormatting sqref="I103:I104 O49:R49 Q48 O47:R47 Q46 O45:R45 Q44 O43:R43 Q42 O41:R41 Q40 F37:F43 H37:I43 L52:L54 I45:I48 F52:F53 H52:I53 H55:I59 F55:F59 F61 H61:I61 F63:F67 H63:I67 H69:I69 F69 G68 I70 F72:F74 H72:I74 H76:I76 F76 F77:H77 F79:F83 G84 H79:I83 H85:I89 G90 F85:F89 F92:F95 H92:I95 F101:F106 F107:I107 I106 F45:F49 H45:H49">
    <cfRule type="expression" priority="16" dxfId="7" stopIfTrue="1">
      <formula>$I$30="no"</formula>
    </cfRule>
  </conditionalFormatting>
  <conditionalFormatting sqref="I103:I104 O49:R49 Q48 O47:R47 Q46 O45:R45 Q44 O43:R43 Q42 O41:R41 Q40 F37:F43 H37:I43 I45:I48 L52:L54 H52:I53 F52:F53 F55:F59 F61 H55:I59 H61:I61 F63:F67 G68 H63:I67 F69 H69:I69 I70 H72:I74 H76:I76 F77:H77 F76 F72:F74 F79:F83 G84 H79:I83 H85:I89 G90 F85:F89 F92:F95 H92:I95 F101:F106 F107:I107 I106 F45:F49 H45:H49">
    <cfRule type="expression" priority="15" dxfId="7" stopIfTrue="1">
      <formula>$I$30="non"</formula>
    </cfRule>
  </conditionalFormatting>
  <conditionalFormatting sqref="A1:J1 A2:A107 K1:L6">
    <cfRule type="expression" priority="10" dxfId="6" stopIfTrue="1">
      <formula>$G$133=3</formula>
    </cfRule>
    <cfRule type="expression" priority="11" dxfId="5" stopIfTrue="1">
      <formula>$G$133=2</formula>
    </cfRule>
    <cfRule type="expression" priority="12" dxfId="4" stopIfTrue="1">
      <formula>$G$133=1</formula>
    </cfRule>
  </conditionalFormatting>
  <conditionalFormatting sqref="C30:H30">
    <cfRule type="expression" priority="5" dxfId="10" stopIfTrue="1">
      <formula>$G$133=1</formula>
    </cfRule>
  </conditionalFormatting>
  <conditionalFormatting sqref="I30">
    <cfRule type="expression" priority="4" dxfId="11" stopIfTrue="1">
      <formula>$G$133=1</formula>
    </cfRule>
  </conditionalFormatting>
  <conditionalFormatting sqref="C31:I31">
    <cfRule type="expression" priority="2" dxfId="12" stopIfTrue="1">
      <formula>OR(AND($G$133=1,OR($I$30="oui",$I$30="yes",$I$30="si",$I$30="non",$I$30="no")),$G$133=2,$G$133=3)</formula>
    </cfRule>
  </conditionalFormatting>
  <conditionalFormatting sqref="R17">
    <cfRule type="expression" priority="1" dxfId="11" stopIfTrue="1">
      <formula>$G$133=1</formula>
    </cfRule>
  </conditionalFormatting>
  <dataValidations count="9">
    <dataValidation type="list" allowBlank="1" showInputMessage="1" showErrorMessage="1" sqref="L35:O35">
      <formula1>$D$187:$D$189</formula1>
    </dataValidation>
    <dataValidation type="list" allowBlank="1" showInputMessage="1" showErrorMessage="1" sqref="Q40 Q42 Q44 Q46 Q48 F101:F106">
      <formula1>$D$169:$D$172</formula1>
    </dataValidation>
    <dataValidation type="list" allowBlank="1" showInputMessage="1" showErrorMessage="1" sqref="F77:H77">
      <formula1>$D$138:$D$145</formula1>
    </dataValidation>
    <dataValidation type="list" allowBlank="1" showInputMessage="1" showErrorMessage="1" sqref="I103:J104 I106:J106">
      <formula1>$D$174:$D$185</formula1>
    </dataValidation>
    <dataValidation type="list" allowBlank="1" showInputMessage="1" showErrorMessage="1" sqref="F5">
      <formula1>$D$129:$D$131</formula1>
    </dataValidation>
    <dataValidation type="list" allowBlank="1" showInputMessage="1" showErrorMessage="1" sqref="F10">
      <formula1>$D$134:$D$136</formula1>
    </dataValidation>
    <dataValidation type="list" allowBlank="1" showInputMessage="1" showErrorMessage="1" sqref="J19">
      <formula1>$D$147:$D$155</formula1>
    </dataValidation>
    <dataValidation type="list" allowBlank="1" showInputMessage="1" showErrorMessage="1" sqref="I30 R17">
      <formula1>IF($G$133=1,$D$170:$D$172,"")</formula1>
    </dataValidation>
    <dataValidation type="list" allowBlank="1" showInputMessage="1" showErrorMessage="1" sqref="F19:I19">
      <formula1>$D$148:$D$167</formula1>
    </dataValidation>
  </dataValidations>
  <printOptions/>
  <pageMargins left="0.1968503937007874" right="0.1968503937007874" top="0.984251968503937" bottom="0.984251968503937" header="0.5118110236220472" footer="0.5118110236220472"/>
  <pageSetup fitToHeight="2" fitToWidth="2" horizontalDpi="600" verticalDpi="600" orientation="portrait" paperSize="9" scale="51" r:id="rId2"/>
  <headerFooter alignWithMargins="0">
    <oddHeader>&amp;R&amp;F &amp;D</oddHeader>
    <oddFooter>&amp;CPage &amp;P de &amp;N</oddFooter>
  </headerFooter>
  <colBreaks count="1" manualBreakCount="1">
    <brk id="10" max="98" man="1"/>
  </colBreaks>
  <drawing r:id="rId1"/>
</worksheet>
</file>

<file path=xl/worksheets/sheet2.xml><?xml version="1.0" encoding="utf-8"?>
<worksheet xmlns="http://schemas.openxmlformats.org/spreadsheetml/2006/main" xmlns:r="http://schemas.openxmlformats.org/officeDocument/2006/relationships">
  <dimension ref="A1:AE70"/>
  <sheetViews>
    <sheetView zoomScalePageLayoutView="0" workbookViewId="0" topLeftCell="A1">
      <selection activeCell="AN11" sqref="AN11"/>
    </sheetView>
  </sheetViews>
  <sheetFormatPr defaultColWidth="9.140625" defaultRowHeight="12.75"/>
  <cols>
    <col min="1" max="1" width="11.421875" style="0" customWidth="1"/>
    <col min="2" max="2" width="2.00390625" style="0" hidden="1" customWidth="1"/>
    <col min="3" max="3" width="8.140625" style="0" hidden="1" customWidth="1"/>
    <col min="4" max="4" width="1.1484375" style="0" hidden="1" customWidth="1"/>
    <col min="5" max="10" width="0" style="0" hidden="1" customWidth="1"/>
    <col min="11" max="11" width="2.57421875" style="0" hidden="1" customWidth="1"/>
    <col min="12" max="12" width="2.28125" style="0" hidden="1" customWidth="1"/>
    <col min="13" max="33" width="0" style="0" hidden="1" customWidth="1"/>
    <col min="34" max="16384" width="11.421875" style="0" customWidth="1"/>
  </cols>
  <sheetData>
    <row r="1" spans="2:20" ht="13.5" thickBot="1">
      <c r="B1" s="11"/>
      <c r="C1" s="11"/>
      <c r="D1" s="11"/>
      <c r="E1" s="11"/>
      <c r="F1" s="11"/>
      <c r="G1" s="11"/>
      <c r="H1" s="11"/>
      <c r="I1" s="11"/>
      <c r="J1" s="11"/>
      <c r="K1" s="11"/>
      <c r="L1" s="11"/>
      <c r="M1" s="11"/>
      <c r="N1" s="11"/>
      <c r="O1" s="11"/>
      <c r="P1" s="11"/>
      <c r="Q1" s="11"/>
      <c r="R1" s="11"/>
      <c r="S1" s="11"/>
      <c r="T1" s="11"/>
    </row>
    <row r="2" spans="1:26" ht="12.75" customHeight="1">
      <c r="A2" s="222" t="s">
        <v>159</v>
      </c>
      <c r="B2" s="9">
        <f>Feuil1!$E$129</f>
        <v>1</v>
      </c>
      <c r="C2" s="9" t="s">
        <v>156</v>
      </c>
      <c r="D2" s="42"/>
      <c r="E2" s="9" t="str">
        <f aca="true" t="shared" si="0" ref="E2:N2">LOOKUP($B$2,$B$4:$B$6,E4:E6)</f>
        <v>A remplir</v>
      </c>
      <c r="F2" s="9" t="str">
        <f t="shared" si="0"/>
        <v>Menu déroulant</v>
      </c>
      <c r="G2" s="9" t="str">
        <f t="shared" si="0"/>
        <v>Type de demande :</v>
      </c>
      <c r="H2" s="9" t="str">
        <f t="shared" si="0"/>
        <v>Demande de revalidation de certificat IRC 2018</v>
      </c>
      <c r="I2" s="9" t="str">
        <f t="shared" si="0"/>
        <v>Demande de modification de certificat IRC 2018</v>
      </c>
      <c r="J2" s="9" t="str">
        <f t="shared" si="0"/>
        <v>Demande de simulation post-conception</v>
      </c>
      <c r="K2" s="9" t="str">
        <f t="shared" si="0"/>
        <v>M</v>
      </c>
      <c r="L2" s="9" t="str">
        <f t="shared" si="0"/>
        <v>S</v>
      </c>
      <c r="M2" s="9" t="str">
        <f t="shared" si="0"/>
        <v>Langue</v>
      </c>
      <c r="N2" s="9" t="str">
        <f t="shared" si="0"/>
        <v>BATEAU &amp; PROPRIETAIRE</v>
      </c>
      <c r="O2" s="9" t="str">
        <f aca="true" t="shared" si="1" ref="O2:X2">LOOKUP($B$2,$B$4:$B$6,O4:O6)</f>
        <v>Nom de baptème du bateau :</v>
      </c>
      <c r="P2" s="9" t="str">
        <f t="shared" si="1"/>
        <v>Type de bateau :</v>
      </c>
      <c r="Q2" s="9" t="str">
        <f t="shared" si="1"/>
        <v>Numéro de voile :</v>
      </c>
      <c r="R2" s="9" t="str">
        <f t="shared" si="1"/>
        <v>Numéro du dernier certificat IRC valide :</v>
      </c>
      <c r="S2" s="9" t="str">
        <f t="shared" si="1"/>
        <v>Année du dernier certificat IRC valide :</v>
      </c>
      <c r="T2" s="9" t="str">
        <f t="shared" si="1"/>
        <v>Nom et prénom du propriétaire :</v>
      </c>
      <c r="U2" s="9" t="str">
        <f t="shared" si="1"/>
        <v>Adresse postale :</v>
      </c>
      <c r="V2" s="9" t="str">
        <f t="shared" si="1"/>
        <v>Ville:</v>
      </c>
      <c r="W2" s="9" t="str">
        <f t="shared" si="1"/>
        <v>Code postal:</v>
      </c>
      <c r="X2" s="9" t="str">
        <f t="shared" si="1"/>
        <v>Pays :</v>
      </c>
      <c r="Y2" s="9" t="str">
        <f>LOOKUP($B$2,$B$4:$B$6,Y4:Y6)</f>
        <v>Numéro de téléphone :</v>
      </c>
      <c r="Z2" s="9" t="str">
        <f>LOOKUP($B$2,$B$4:$B$6,Z4:Z6)</f>
        <v>Adresse mail (obligatoire) :</v>
      </c>
    </row>
    <row r="3" spans="1:26" ht="12.75">
      <c r="A3" s="223"/>
      <c r="B3" s="11"/>
      <c r="C3" s="11"/>
      <c r="D3" s="43"/>
      <c r="E3" s="11"/>
      <c r="F3" s="11"/>
      <c r="H3" s="11"/>
      <c r="I3" s="11"/>
      <c r="J3" s="11"/>
      <c r="K3" s="11"/>
      <c r="L3" s="11"/>
      <c r="M3" s="11"/>
      <c r="N3" s="11"/>
      <c r="O3" s="11"/>
      <c r="P3" s="11"/>
      <c r="Q3" s="11"/>
      <c r="R3" s="11"/>
      <c r="S3" s="11"/>
      <c r="T3" s="11"/>
      <c r="U3" s="11"/>
      <c r="V3" s="11"/>
      <c r="W3" s="11"/>
      <c r="Y3" s="11"/>
      <c r="Z3" s="11"/>
    </row>
    <row r="4" spans="1:26" ht="12.75">
      <c r="A4" s="223"/>
      <c r="B4" s="11">
        <v>1</v>
      </c>
      <c r="C4" s="11" t="s">
        <v>154</v>
      </c>
      <c r="D4" s="43"/>
      <c r="E4" s="11" t="s">
        <v>181</v>
      </c>
      <c r="F4" s="11" t="s">
        <v>182</v>
      </c>
      <c r="G4" s="22" t="s">
        <v>298</v>
      </c>
      <c r="H4" s="88" t="s">
        <v>318</v>
      </c>
      <c r="I4" s="88" t="s">
        <v>322</v>
      </c>
      <c r="J4" s="88" t="s">
        <v>293</v>
      </c>
      <c r="K4" s="38" t="s">
        <v>302</v>
      </c>
      <c r="L4" s="38" t="s">
        <v>304</v>
      </c>
      <c r="M4" s="11" t="s">
        <v>156</v>
      </c>
      <c r="N4" s="11" t="s">
        <v>10</v>
      </c>
      <c r="O4" s="11" t="s">
        <v>2</v>
      </c>
      <c r="P4" s="11" t="s">
        <v>3</v>
      </c>
      <c r="Q4" s="11" t="s">
        <v>4</v>
      </c>
      <c r="R4" s="11" t="s">
        <v>5</v>
      </c>
      <c r="S4" s="11" t="s">
        <v>6</v>
      </c>
      <c r="T4" s="88" t="s">
        <v>201</v>
      </c>
      <c r="U4" s="11" t="s">
        <v>7</v>
      </c>
      <c r="V4" s="33" t="s">
        <v>0</v>
      </c>
      <c r="W4" s="33" t="s">
        <v>1</v>
      </c>
      <c r="X4" s="38" t="s">
        <v>300</v>
      </c>
      <c r="Y4" s="22" t="s">
        <v>8</v>
      </c>
      <c r="Z4" s="22" t="s">
        <v>9</v>
      </c>
    </row>
    <row r="5" spans="1:26" ht="12.75">
      <c r="A5" s="223"/>
      <c r="B5" s="11">
        <v>2</v>
      </c>
      <c r="C5" s="11" t="s">
        <v>155</v>
      </c>
      <c r="D5" s="43"/>
      <c r="E5" s="11" t="s">
        <v>197</v>
      </c>
      <c r="F5" s="88" t="s">
        <v>198</v>
      </c>
      <c r="G5" s="38" t="s">
        <v>297</v>
      </c>
      <c r="H5" s="88" t="s">
        <v>319</v>
      </c>
      <c r="I5" s="88" t="s">
        <v>323</v>
      </c>
      <c r="J5" s="88" t="s">
        <v>294</v>
      </c>
      <c r="K5" s="38" t="s">
        <v>303</v>
      </c>
      <c r="L5" s="38" t="s">
        <v>305</v>
      </c>
      <c r="M5" s="11" t="s">
        <v>157</v>
      </c>
      <c r="N5" s="11" t="s">
        <v>97</v>
      </c>
      <c r="O5" s="38" t="s">
        <v>100</v>
      </c>
      <c r="P5" s="38" t="s">
        <v>99</v>
      </c>
      <c r="Q5" s="38" t="s">
        <v>98</v>
      </c>
      <c r="R5" s="38" t="s">
        <v>101</v>
      </c>
      <c r="S5" s="38" t="s">
        <v>102</v>
      </c>
      <c r="T5" s="38" t="s">
        <v>200</v>
      </c>
      <c r="U5" s="38" t="s">
        <v>196</v>
      </c>
      <c r="V5" s="33" t="s">
        <v>103</v>
      </c>
      <c r="W5" s="33" t="s">
        <v>104</v>
      </c>
      <c r="X5" s="38" t="s">
        <v>299</v>
      </c>
      <c r="Y5" s="22" t="s">
        <v>158</v>
      </c>
      <c r="Z5" s="22" t="s">
        <v>105</v>
      </c>
    </row>
    <row r="6" spans="1:26" ht="12.75">
      <c r="A6" s="223"/>
      <c r="B6" s="11">
        <v>3</v>
      </c>
      <c r="C6" s="89" t="s">
        <v>202</v>
      </c>
      <c r="D6" s="43"/>
      <c r="E6" s="90" t="s">
        <v>203</v>
      </c>
      <c r="F6" s="91" t="s">
        <v>204</v>
      </c>
      <c r="G6" s="22" t="s">
        <v>296</v>
      </c>
      <c r="H6" s="95" t="s">
        <v>320</v>
      </c>
      <c r="I6" s="95" t="s">
        <v>324</v>
      </c>
      <c r="J6" s="95" t="s">
        <v>321</v>
      </c>
      <c r="K6" s="95" t="s">
        <v>302</v>
      </c>
      <c r="L6" s="95" t="s">
        <v>33</v>
      </c>
      <c r="M6" s="90" t="s">
        <v>205</v>
      </c>
      <c r="N6" s="91" t="s">
        <v>206</v>
      </c>
      <c r="O6" s="91" t="s">
        <v>207</v>
      </c>
      <c r="P6" s="91" t="s">
        <v>208</v>
      </c>
      <c r="Q6" s="91" t="s">
        <v>209</v>
      </c>
      <c r="R6" s="91" t="s">
        <v>210</v>
      </c>
      <c r="S6" s="91" t="s">
        <v>211</v>
      </c>
      <c r="T6" s="91" t="s">
        <v>212</v>
      </c>
      <c r="U6" s="91" t="s">
        <v>213</v>
      </c>
      <c r="V6" s="91" t="s">
        <v>214</v>
      </c>
      <c r="W6" s="91" t="s">
        <v>215</v>
      </c>
      <c r="X6" s="96" t="s">
        <v>301</v>
      </c>
      <c r="Y6" s="91" t="s">
        <v>216</v>
      </c>
      <c r="Z6" s="91" t="s">
        <v>217</v>
      </c>
    </row>
    <row r="7" spans="1:26" ht="12.75">
      <c r="A7" s="223"/>
      <c r="B7" s="45"/>
      <c r="C7" s="14"/>
      <c r="D7" s="44"/>
      <c r="E7" s="14"/>
      <c r="F7" s="14"/>
      <c r="G7" s="14"/>
      <c r="H7" s="14"/>
      <c r="I7" s="14"/>
      <c r="J7" s="46"/>
      <c r="K7" s="46"/>
      <c r="L7" s="46"/>
      <c r="M7" s="46"/>
      <c r="N7" s="46"/>
      <c r="O7" s="46"/>
      <c r="P7" s="46"/>
      <c r="Q7" s="46"/>
      <c r="R7" s="46"/>
      <c r="S7" s="47"/>
      <c r="T7" s="47"/>
      <c r="U7" s="24"/>
      <c r="V7" s="24"/>
      <c r="W7" s="14"/>
      <c r="X7" s="14"/>
      <c r="Y7" s="14"/>
      <c r="Z7" s="14"/>
    </row>
    <row r="8" spans="1:23" ht="4.5" customHeight="1">
      <c r="A8" s="223"/>
      <c r="B8" s="55"/>
      <c r="C8" s="26"/>
      <c r="D8" s="3"/>
      <c r="E8" s="13"/>
      <c r="F8" s="14"/>
      <c r="G8" s="14"/>
      <c r="H8" s="14"/>
      <c r="I8" s="14"/>
      <c r="J8" s="14"/>
      <c r="K8" s="14"/>
      <c r="L8" s="14"/>
      <c r="M8" s="14"/>
      <c r="N8" s="14"/>
      <c r="O8" s="14"/>
      <c r="P8" s="14"/>
      <c r="Q8" s="14"/>
      <c r="R8" s="14"/>
      <c r="S8" s="14"/>
      <c r="T8" s="14"/>
      <c r="U8" s="14"/>
      <c r="V8" s="14"/>
      <c r="W8" s="14"/>
    </row>
    <row r="9" spans="1:31" ht="12.75">
      <c r="A9" s="223"/>
      <c r="B9" s="11">
        <f>Feuil1!$E$129</f>
        <v>1</v>
      </c>
      <c r="C9" s="11"/>
      <c r="D9" s="43"/>
      <c r="E9" s="11" t="str">
        <f aca="true" t="shared" si="2" ref="E9:AD9">LOOKUP($B$2,$B$4:$B$6,E11:E13)</f>
        <v>&lt;à préciser&gt;</v>
      </c>
      <c r="F9" s="11">
        <f t="shared" si="2"/>
        <v>2017</v>
      </c>
      <c r="G9" s="11">
        <f t="shared" si="2"/>
        <v>2016</v>
      </c>
      <c r="H9" s="11">
        <f t="shared" si="2"/>
        <v>2015</v>
      </c>
      <c r="I9" s="11">
        <f t="shared" si="2"/>
        <v>2014</v>
      </c>
      <c r="J9" s="11">
        <f t="shared" si="2"/>
        <v>2013</v>
      </c>
      <c r="K9" s="11">
        <f t="shared" si="2"/>
        <v>2012</v>
      </c>
      <c r="L9" s="11"/>
      <c r="M9" s="11"/>
      <c r="N9" s="11">
        <f t="shared" si="2"/>
        <v>2011</v>
      </c>
      <c r="O9" s="11">
        <f t="shared" si="2"/>
        <v>2010</v>
      </c>
      <c r="P9" s="11">
        <f t="shared" si="2"/>
        <v>2009</v>
      </c>
      <c r="Q9" s="11">
        <f t="shared" si="2"/>
        <v>2008</v>
      </c>
      <c r="R9" s="11">
        <f t="shared" si="2"/>
        <v>2007</v>
      </c>
      <c r="S9" s="11">
        <f t="shared" si="2"/>
        <v>2006</v>
      </c>
      <c r="T9" s="11">
        <f t="shared" si="2"/>
        <v>2005</v>
      </c>
      <c r="U9" s="11">
        <f t="shared" si="2"/>
        <v>2004</v>
      </c>
      <c r="V9" s="11">
        <f t="shared" si="2"/>
        <v>2003</v>
      </c>
      <c r="W9" s="11">
        <f t="shared" si="2"/>
        <v>2002</v>
      </c>
      <c r="X9" s="11">
        <f t="shared" si="2"/>
        <v>2001</v>
      </c>
      <c r="Y9" s="9">
        <f t="shared" si="2"/>
        <v>2000</v>
      </c>
      <c r="Z9" s="9" t="str">
        <f t="shared" si="2"/>
        <v>&lt;1999</v>
      </c>
      <c r="AA9" s="9" t="str">
        <f t="shared" si="2"/>
        <v>Le bateau a-t-il subit des modifications depuis le dernier certificat valide?</v>
      </c>
      <c r="AB9" s="9" t="str">
        <f t="shared" si="2"/>
        <v>Remplissez SEULEMENT les données à modifier</v>
      </c>
      <c r="AC9" s="9" t="str">
        <f t="shared" si="2"/>
        <v>Ne remplissez aucune données ci-dessous</v>
      </c>
      <c r="AD9" s="9" t="str">
        <f t="shared" si="2"/>
        <v>Remplissez UNIQUEMENT les données à tester</v>
      </c>
      <c r="AE9" s="9"/>
    </row>
    <row r="10" spans="1:27" ht="12.75">
      <c r="A10" s="223"/>
      <c r="B10" s="11"/>
      <c r="C10" s="11"/>
      <c r="D10" s="43"/>
      <c r="E10" s="11"/>
      <c r="F10" s="11"/>
      <c r="H10" s="11"/>
      <c r="I10" s="11"/>
      <c r="J10" s="11"/>
      <c r="K10" s="11"/>
      <c r="L10" s="11"/>
      <c r="M10" s="11"/>
      <c r="N10" s="11"/>
      <c r="P10" s="11"/>
      <c r="Q10" s="11"/>
      <c r="R10" s="11"/>
      <c r="S10" s="11"/>
      <c r="T10" s="11"/>
      <c r="U10" s="11"/>
      <c r="W10" s="11"/>
      <c r="X10" s="11"/>
      <c r="AA10" s="11"/>
    </row>
    <row r="11" spans="1:30" ht="12.75">
      <c r="A11" s="223"/>
      <c r="B11" s="11">
        <v>1</v>
      </c>
      <c r="C11" s="11" t="s">
        <v>154</v>
      </c>
      <c r="D11" s="43"/>
      <c r="E11" s="11" t="s">
        <v>72</v>
      </c>
      <c r="F11" s="11">
        <v>2017</v>
      </c>
      <c r="G11" s="94">
        <v>2016</v>
      </c>
      <c r="H11" s="41">
        <v>2015</v>
      </c>
      <c r="I11" s="41">
        <v>2014</v>
      </c>
      <c r="J11" s="41">
        <v>2013</v>
      </c>
      <c r="K11" s="41">
        <v>2012</v>
      </c>
      <c r="L11" s="41"/>
      <c r="M11" s="41"/>
      <c r="N11" s="93">
        <v>2011</v>
      </c>
      <c r="O11" s="92">
        <v>2010</v>
      </c>
      <c r="P11" s="92">
        <v>2009</v>
      </c>
      <c r="Q11" s="92">
        <v>2008</v>
      </c>
      <c r="R11" s="92">
        <v>2007</v>
      </c>
      <c r="S11" s="92">
        <v>2006</v>
      </c>
      <c r="T11" s="92">
        <v>2005</v>
      </c>
      <c r="U11" s="92">
        <v>2004</v>
      </c>
      <c r="V11" s="92">
        <v>2003</v>
      </c>
      <c r="W11" s="92">
        <v>2002</v>
      </c>
      <c r="X11" s="92">
        <v>2001</v>
      </c>
      <c r="Y11" s="92">
        <v>2000</v>
      </c>
      <c r="Z11" t="s">
        <v>290</v>
      </c>
      <c r="AA11" s="11" t="s">
        <v>279</v>
      </c>
      <c r="AB11" t="s">
        <v>306</v>
      </c>
      <c r="AC11" s="4" t="s">
        <v>314</v>
      </c>
      <c r="AD11" s="4" t="s">
        <v>311</v>
      </c>
    </row>
    <row r="12" spans="1:30" ht="12.75">
      <c r="A12" s="223"/>
      <c r="B12" s="11">
        <v>2</v>
      </c>
      <c r="C12" s="11" t="s">
        <v>155</v>
      </c>
      <c r="D12" s="43"/>
      <c r="E12" s="22" t="s">
        <v>133</v>
      </c>
      <c r="F12" s="22">
        <v>2017</v>
      </c>
      <c r="G12" s="94">
        <v>2016</v>
      </c>
      <c r="H12" s="41">
        <v>2015</v>
      </c>
      <c r="I12" s="41">
        <v>2014</v>
      </c>
      <c r="J12" s="41">
        <v>2013</v>
      </c>
      <c r="K12" s="41">
        <v>2012</v>
      </c>
      <c r="L12" s="41"/>
      <c r="M12" s="41"/>
      <c r="N12" s="33">
        <v>2011</v>
      </c>
      <c r="O12" s="92">
        <v>2010</v>
      </c>
      <c r="P12" s="92">
        <v>2009</v>
      </c>
      <c r="Q12" s="92">
        <v>2008</v>
      </c>
      <c r="R12" s="92">
        <v>2007</v>
      </c>
      <c r="S12" s="92">
        <v>2006</v>
      </c>
      <c r="T12" s="92">
        <v>2005</v>
      </c>
      <c r="U12" s="92">
        <v>2004</v>
      </c>
      <c r="V12" s="92">
        <v>2003</v>
      </c>
      <c r="W12" s="92">
        <v>2002</v>
      </c>
      <c r="X12" s="92">
        <v>2001</v>
      </c>
      <c r="Y12" s="92">
        <v>2000</v>
      </c>
      <c r="Z12" t="s">
        <v>291</v>
      </c>
      <c r="AA12" s="11" t="s">
        <v>280</v>
      </c>
      <c r="AB12" t="s">
        <v>307</v>
      </c>
      <c r="AC12" s="4" t="s">
        <v>309</v>
      </c>
      <c r="AD12" s="4" t="s">
        <v>312</v>
      </c>
    </row>
    <row r="13" spans="1:30" ht="12.75">
      <c r="A13" s="223"/>
      <c r="B13" s="11">
        <v>3</v>
      </c>
      <c r="C13" s="89" t="s">
        <v>202</v>
      </c>
      <c r="D13" s="43"/>
      <c r="E13" s="91" t="s">
        <v>218</v>
      </c>
      <c r="F13" s="91">
        <v>2017</v>
      </c>
      <c r="G13" s="94">
        <v>2016</v>
      </c>
      <c r="H13" s="41">
        <v>2015</v>
      </c>
      <c r="I13" s="41">
        <v>2014</v>
      </c>
      <c r="J13" s="41">
        <v>2013</v>
      </c>
      <c r="K13" s="41">
        <v>2012</v>
      </c>
      <c r="L13" s="41"/>
      <c r="M13" s="41"/>
      <c r="N13" s="92">
        <v>2011</v>
      </c>
      <c r="O13" s="92">
        <v>2010</v>
      </c>
      <c r="P13" s="92">
        <v>2009</v>
      </c>
      <c r="Q13" s="92">
        <v>2008</v>
      </c>
      <c r="R13" s="92">
        <v>2007</v>
      </c>
      <c r="S13" s="92">
        <v>2006</v>
      </c>
      <c r="T13" s="92">
        <v>2005</v>
      </c>
      <c r="U13" s="92">
        <v>2004</v>
      </c>
      <c r="V13" s="92">
        <v>2003</v>
      </c>
      <c r="W13" s="92">
        <v>2002</v>
      </c>
      <c r="X13" s="92">
        <v>2001</v>
      </c>
      <c r="Y13" s="92">
        <v>2000</v>
      </c>
      <c r="Z13" t="s">
        <v>292</v>
      </c>
      <c r="AA13" s="11" t="s">
        <v>281</v>
      </c>
      <c r="AB13" t="s">
        <v>308</v>
      </c>
      <c r="AC13" s="4" t="s">
        <v>310</v>
      </c>
      <c r="AD13" s="4" t="s">
        <v>313</v>
      </c>
    </row>
    <row r="14" spans="1:30" ht="13.5" thickBot="1">
      <c r="A14" s="224"/>
      <c r="B14" s="14"/>
      <c r="C14" s="14"/>
      <c r="D14" s="4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row>
    <row r="15" ht="13.5" thickBot="1"/>
    <row r="16" spans="1:22" ht="12.75">
      <c r="A16" s="222" t="s">
        <v>160</v>
      </c>
      <c r="B16" s="9">
        <f>Feuil1!$E$129</f>
        <v>1</v>
      </c>
      <c r="C16" s="9" t="s">
        <v>156</v>
      </c>
      <c r="D16" s="42"/>
      <c r="E16" s="9" t="str">
        <f>LOOKUP($B$16,$B$18:$B$20,E18:E20)</f>
        <v>MODIFICATIONS</v>
      </c>
      <c r="F16" s="9" t="str">
        <f aca="true" t="shared" si="3" ref="F16:S16">LOOKUP($B$16,$B$18:$B$20,F18:F20)</f>
        <v>Mesure</v>
      </c>
      <c r="G16" s="9" t="str">
        <f t="shared" si="3"/>
        <v>(2 décimales)</v>
      </c>
      <c r="H16" s="9" t="str">
        <f t="shared" si="3"/>
        <v>Source de la mesure</v>
      </c>
      <c r="I16" s="9" t="str">
        <f t="shared" si="3"/>
        <v>(Obligatoire)</v>
      </c>
      <c r="J16" s="9" t="str">
        <f t="shared" si="3"/>
        <v>Coque : </v>
      </c>
      <c r="K16" s="9"/>
      <c r="L16" s="9"/>
      <c r="M16" s="9" t="str">
        <f t="shared" si="3"/>
        <v>Poids*</v>
      </c>
      <c r="N16" s="9" t="str">
        <f t="shared" si="3"/>
        <v>* Certificat de pesée obligatoire pour tout changement de poids et d'élancements</v>
      </c>
      <c r="O16" s="9" t="str">
        <f t="shared" si="3"/>
        <v>Gueuses</v>
      </c>
      <c r="P16" s="9" t="str">
        <f t="shared" si="3"/>
        <v>Bau max</v>
      </c>
      <c r="Q16" s="9" t="str">
        <f t="shared" si="3"/>
        <v>Tirant d'eau</v>
      </c>
      <c r="R16" s="9" t="str">
        <f t="shared" si="3"/>
        <v>Poids du bulbe</v>
      </c>
      <c r="S16" s="9" t="str">
        <f t="shared" si="3"/>
        <v>Matériau inséré dans le voile de quille</v>
      </c>
      <c r="T16" s="9" t="str">
        <f>LOOKUP($B$16,$B$18:$B$20,T18:T20)</f>
        <v>Quilles relevables :</v>
      </c>
      <c r="U16" s="9" t="str">
        <f>LOOKUP($B$16,$B$18:$B$20,U18:U20)</f>
        <v>Tirant d'eau max.</v>
      </c>
      <c r="V16" s="9" t="str">
        <f>LOOKUP($B$16,$B$18:$B$20,V18:V20)</f>
        <v>Tirant d'eau min.</v>
      </c>
    </row>
    <row r="17" spans="1:22" ht="12.75">
      <c r="A17" s="223"/>
      <c r="B17" s="11"/>
      <c r="C17" s="11"/>
      <c r="D17" s="43"/>
      <c r="E17" s="11"/>
      <c r="F17" s="11"/>
      <c r="G17" s="11"/>
      <c r="H17" s="11"/>
      <c r="I17" s="11"/>
      <c r="J17" s="11"/>
      <c r="K17" s="11"/>
      <c r="L17" s="11"/>
      <c r="M17" s="11"/>
      <c r="N17" s="11"/>
      <c r="O17" s="11"/>
      <c r="P17" s="11"/>
      <c r="Q17" s="11"/>
      <c r="R17" s="11"/>
      <c r="T17" s="11"/>
      <c r="U17" s="11"/>
      <c r="V17" s="11"/>
    </row>
    <row r="18" spans="1:22" ht="12.75">
      <c r="A18" s="223"/>
      <c r="B18" s="11">
        <v>1</v>
      </c>
      <c r="C18" s="11" t="s">
        <v>154</v>
      </c>
      <c r="D18" s="43"/>
      <c r="E18" s="11" t="s">
        <v>11</v>
      </c>
      <c r="F18" s="11" t="s">
        <v>29</v>
      </c>
      <c r="G18" s="11" t="s">
        <v>30</v>
      </c>
      <c r="H18" s="11" t="s">
        <v>31</v>
      </c>
      <c r="I18" s="11" t="s">
        <v>32</v>
      </c>
      <c r="J18" s="11" t="s">
        <v>12</v>
      </c>
      <c r="K18" s="11"/>
      <c r="L18" s="11"/>
      <c r="M18" s="11" t="s">
        <v>14</v>
      </c>
      <c r="N18" s="11" t="s">
        <v>15</v>
      </c>
      <c r="O18" s="11" t="s">
        <v>21</v>
      </c>
      <c r="P18" s="11" t="s">
        <v>24</v>
      </c>
      <c r="Q18" s="11" t="s">
        <v>25</v>
      </c>
      <c r="R18" s="11" t="s">
        <v>26</v>
      </c>
      <c r="S18" s="22" t="s">
        <v>315</v>
      </c>
      <c r="T18" s="11" t="s">
        <v>38</v>
      </c>
      <c r="U18" s="11" t="s">
        <v>27</v>
      </c>
      <c r="V18" s="11" t="s">
        <v>28</v>
      </c>
    </row>
    <row r="19" spans="1:22" ht="12.75">
      <c r="A19" s="223"/>
      <c r="B19" s="11">
        <v>2</v>
      </c>
      <c r="C19" s="11" t="s">
        <v>155</v>
      </c>
      <c r="D19" s="43"/>
      <c r="E19" s="11" t="s">
        <v>106</v>
      </c>
      <c r="F19" s="11" t="s">
        <v>107</v>
      </c>
      <c r="G19" s="11" t="s">
        <v>108</v>
      </c>
      <c r="H19" s="11" t="s">
        <v>109</v>
      </c>
      <c r="I19" s="11" t="s">
        <v>110</v>
      </c>
      <c r="J19" s="11" t="s">
        <v>111</v>
      </c>
      <c r="K19" s="11"/>
      <c r="L19" s="11"/>
      <c r="M19" s="11" t="s">
        <v>112</v>
      </c>
      <c r="N19" s="11" t="s">
        <v>113</v>
      </c>
      <c r="O19" s="11" t="s">
        <v>114</v>
      </c>
      <c r="P19" s="11" t="s">
        <v>115</v>
      </c>
      <c r="Q19" s="11" t="s">
        <v>116</v>
      </c>
      <c r="R19" s="11" t="s">
        <v>117</v>
      </c>
      <c r="S19" s="89" t="s">
        <v>316</v>
      </c>
      <c r="T19" s="38" t="s">
        <v>121</v>
      </c>
      <c r="U19" s="22" t="s">
        <v>118</v>
      </c>
      <c r="V19" s="22" t="s">
        <v>119</v>
      </c>
    </row>
    <row r="20" spans="1:22" ht="12.75">
      <c r="A20" s="223"/>
      <c r="B20" s="11">
        <v>3</v>
      </c>
      <c r="C20" s="89" t="s">
        <v>202</v>
      </c>
      <c r="D20" s="43"/>
      <c r="E20" s="91" t="s">
        <v>219</v>
      </c>
      <c r="F20" s="91" t="s">
        <v>220</v>
      </c>
      <c r="G20" s="91" t="s">
        <v>221</v>
      </c>
      <c r="H20" s="91" t="s">
        <v>222</v>
      </c>
      <c r="I20" s="91" t="s">
        <v>223</v>
      </c>
      <c r="J20" s="91" t="s">
        <v>224</v>
      </c>
      <c r="K20" s="91"/>
      <c r="L20" s="91"/>
      <c r="M20" s="91" t="s">
        <v>225</v>
      </c>
      <c r="N20" s="91" t="s">
        <v>226</v>
      </c>
      <c r="O20" s="91" t="s">
        <v>227</v>
      </c>
      <c r="P20" s="91" t="s">
        <v>228</v>
      </c>
      <c r="Q20" s="91" t="s">
        <v>229</v>
      </c>
      <c r="R20" s="91" t="s">
        <v>230</v>
      </c>
      <c r="S20" t="s">
        <v>317</v>
      </c>
      <c r="T20" s="91" t="s">
        <v>231</v>
      </c>
      <c r="U20" s="91" t="s">
        <v>232</v>
      </c>
      <c r="V20" s="91" t="s">
        <v>233</v>
      </c>
    </row>
    <row r="21" spans="1:21" ht="13.5" thickBot="1">
      <c r="A21" s="224"/>
      <c r="B21" s="14"/>
      <c r="C21" s="14"/>
      <c r="D21" s="44"/>
      <c r="E21" s="14"/>
      <c r="F21" s="14"/>
      <c r="G21" s="14"/>
      <c r="H21" s="14"/>
      <c r="I21" s="14"/>
      <c r="J21" s="14"/>
      <c r="K21" s="14"/>
      <c r="L21" s="14"/>
      <c r="M21" s="14"/>
      <c r="N21" s="14"/>
      <c r="O21" s="14"/>
      <c r="P21" s="14"/>
      <c r="Q21" s="14"/>
      <c r="R21" s="14"/>
      <c r="S21" s="24"/>
      <c r="T21" s="14"/>
      <c r="U21" s="14"/>
    </row>
    <row r="22" ht="13.5" thickBot="1">
      <c r="S22" s="22"/>
    </row>
    <row r="23" spans="1:20" ht="12.75" customHeight="1">
      <c r="A23" s="222" t="s">
        <v>174</v>
      </c>
      <c r="B23" s="9">
        <f>Feuil1!$E$129</f>
        <v>1</v>
      </c>
      <c r="C23" s="9" t="s">
        <v>156</v>
      </c>
      <c r="D23" s="42"/>
      <c r="E23" s="9" t="str">
        <f>LOOKUP($B$23,$B$25:$B$27,E25:E27)</f>
        <v>Gréement :</v>
      </c>
      <c r="F23" s="9" t="str">
        <f aca="true" t="shared" si="4" ref="F23:T23">LOOKUP($B$23,$B$25:$B$27,F25:F27)</f>
        <v>Voile d'avant :</v>
      </c>
      <c r="G23" s="9" t="str">
        <f t="shared" si="4"/>
        <v>**Merci de confirmer la valeur de HLUmax même si elle n'est pas modifiée par rapport au précédant certificat.</v>
      </c>
      <c r="H23" s="9" t="str">
        <f t="shared" si="4"/>
        <v>HSA calculé</v>
      </c>
      <c r="I23" s="9" t="str">
        <f t="shared" si="4"/>
        <v>Flèche de bordure si &gt;7,5% LP</v>
      </c>
      <c r="J23" s="9" t="str">
        <f t="shared" si="4"/>
        <v>Grand-voile :</v>
      </c>
      <c r="K23" s="9"/>
      <c r="L23" s="9"/>
      <c r="M23" s="9" t="str">
        <f t="shared" si="4"/>
        <v>Spinnakers :</v>
      </c>
      <c r="N23" s="9" t="str">
        <f t="shared" si="4"/>
        <v>Nombre de spis à bord</v>
      </c>
      <c r="O23" s="9" t="str">
        <f t="shared" si="4"/>
        <v>Tangon, bout dehors,…</v>
      </c>
      <c r="P23" s="9" t="str">
        <f t="shared" si="4"/>
        <v>Spi symétrique :</v>
      </c>
      <c r="Q23" s="9" t="str">
        <f t="shared" si="4"/>
        <v>ou </v>
      </c>
      <c r="R23" s="9" t="str">
        <f t="shared" si="4"/>
        <v>SPA calculé</v>
      </c>
      <c r="S23" s="9" t="str">
        <f t="shared" si="4"/>
        <v>Spi asymétrique :</v>
      </c>
      <c r="T23" s="9" t="str">
        <f t="shared" si="4"/>
        <v>Mizaine :</v>
      </c>
    </row>
    <row r="24" spans="1:20" ht="12.75">
      <c r="A24" s="223"/>
      <c r="B24" s="11"/>
      <c r="C24" s="11"/>
      <c r="D24" s="43"/>
      <c r="E24" s="11"/>
      <c r="F24" s="11"/>
      <c r="G24" s="11"/>
      <c r="H24" s="11"/>
      <c r="I24" s="11"/>
      <c r="J24" s="11"/>
      <c r="K24" s="11"/>
      <c r="L24" s="11"/>
      <c r="M24" s="11"/>
      <c r="N24" s="11"/>
      <c r="O24" s="11"/>
      <c r="P24" s="11"/>
      <c r="Q24" s="11"/>
      <c r="R24" s="11"/>
      <c r="S24" s="11"/>
      <c r="T24" s="11"/>
    </row>
    <row r="25" spans="1:20" ht="12.75">
      <c r="A25" s="223"/>
      <c r="B25" s="11">
        <v>1</v>
      </c>
      <c r="C25" s="11" t="s">
        <v>154</v>
      </c>
      <c r="D25" s="43"/>
      <c r="E25" s="38" t="s">
        <v>39</v>
      </c>
      <c r="F25" s="38" t="s">
        <v>161</v>
      </c>
      <c r="G25" s="38" t="s">
        <v>287</v>
      </c>
      <c r="H25" s="38" t="s">
        <v>45</v>
      </c>
      <c r="I25" s="38" t="s">
        <v>172</v>
      </c>
      <c r="J25" s="38" t="s">
        <v>162</v>
      </c>
      <c r="K25" s="38"/>
      <c r="L25" s="38"/>
      <c r="M25" s="38" t="s">
        <v>163</v>
      </c>
      <c r="N25" s="38" t="s">
        <v>51</v>
      </c>
      <c r="O25" s="38" t="s">
        <v>52</v>
      </c>
      <c r="P25" s="38" t="s">
        <v>164</v>
      </c>
      <c r="Q25" s="50" t="s">
        <v>57</v>
      </c>
      <c r="R25" s="38" t="s">
        <v>43</v>
      </c>
      <c r="S25" s="38" t="s">
        <v>165</v>
      </c>
      <c r="T25" s="38" t="s">
        <v>166</v>
      </c>
    </row>
    <row r="26" spans="1:20" ht="12.75">
      <c r="A26" s="223"/>
      <c r="B26" s="11">
        <v>2</v>
      </c>
      <c r="C26" s="11" t="s">
        <v>155</v>
      </c>
      <c r="D26" s="43"/>
      <c r="E26" s="38" t="s">
        <v>120</v>
      </c>
      <c r="F26" s="11" t="s">
        <v>167</v>
      </c>
      <c r="G26" s="38" t="s">
        <v>288</v>
      </c>
      <c r="H26" s="49" t="s">
        <v>122</v>
      </c>
      <c r="I26" s="38" t="s">
        <v>173</v>
      </c>
      <c r="J26" s="38" t="s">
        <v>168</v>
      </c>
      <c r="K26" s="38"/>
      <c r="L26" s="38"/>
      <c r="M26" s="38" t="s">
        <v>163</v>
      </c>
      <c r="N26" s="38" t="s">
        <v>123</v>
      </c>
      <c r="O26" s="38" t="s">
        <v>124</v>
      </c>
      <c r="P26" s="38" t="s">
        <v>169</v>
      </c>
      <c r="Q26" s="38" t="s">
        <v>125</v>
      </c>
      <c r="R26" s="38" t="s">
        <v>126</v>
      </c>
      <c r="S26" s="22" t="s">
        <v>170</v>
      </c>
      <c r="T26" s="11" t="s">
        <v>171</v>
      </c>
    </row>
    <row r="27" spans="1:20" ht="12.75">
      <c r="A27" s="223"/>
      <c r="B27" s="11">
        <v>3</v>
      </c>
      <c r="C27" s="89" t="s">
        <v>202</v>
      </c>
      <c r="D27" s="43"/>
      <c r="E27" s="91" t="s">
        <v>234</v>
      </c>
      <c r="F27" s="91" t="s">
        <v>235</v>
      </c>
      <c r="G27" s="91" t="s">
        <v>289</v>
      </c>
      <c r="H27" s="91" t="s">
        <v>236</v>
      </c>
      <c r="I27" s="91" t="s">
        <v>237</v>
      </c>
      <c r="J27" s="91" t="s">
        <v>238</v>
      </c>
      <c r="K27" s="91"/>
      <c r="L27" s="91"/>
      <c r="M27" s="91" t="s">
        <v>239</v>
      </c>
      <c r="N27" s="91" t="s">
        <v>240</v>
      </c>
      <c r="O27" s="91" t="s">
        <v>241</v>
      </c>
      <c r="P27" s="91" t="s">
        <v>242</v>
      </c>
      <c r="Q27" s="91" t="s">
        <v>243</v>
      </c>
      <c r="R27" s="91" t="s">
        <v>244</v>
      </c>
      <c r="S27" s="91" t="s">
        <v>245</v>
      </c>
      <c r="T27" s="91" t="s">
        <v>246</v>
      </c>
    </row>
    <row r="28" spans="1:20" ht="12.75">
      <c r="A28" s="223"/>
      <c r="B28" s="14"/>
      <c r="C28" s="11"/>
      <c r="D28" s="43"/>
      <c r="E28" s="38"/>
      <c r="F28" s="38"/>
      <c r="G28" s="38"/>
      <c r="H28" s="48"/>
      <c r="I28" s="38"/>
      <c r="J28" s="49"/>
      <c r="K28" s="49"/>
      <c r="L28" s="49"/>
      <c r="M28" s="49"/>
      <c r="N28" s="11"/>
      <c r="O28" s="11"/>
      <c r="P28" s="11"/>
      <c r="Q28" s="11"/>
      <c r="R28" s="11"/>
      <c r="S28" s="11"/>
      <c r="T28" s="11"/>
    </row>
    <row r="29" spans="1:20" ht="5.25" customHeight="1">
      <c r="A29" s="223"/>
      <c r="C29" s="26"/>
      <c r="D29" s="3"/>
      <c r="E29" s="51"/>
      <c r="F29" s="51"/>
      <c r="G29" s="51"/>
      <c r="H29" s="52"/>
      <c r="I29" s="51"/>
      <c r="J29" s="53"/>
      <c r="K29" s="53"/>
      <c r="L29" s="53"/>
      <c r="M29" s="53"/>
      <c r="N29" s="26"/>
      <c r="O29" s="26"/>
      <c r="P29" s="26"/>
      <c r="Q29" s="26"/>
      <c r="R29" s="26"/>
      <c r="S29" s="26"/>
      <c r="T29" s="26"/>
    </row>
    <row r="30" spans="1:20" ht="12.75">
      <c r="A30" s="223"/>
      <c r="B30" s="9">
        <f>Feuil1!$E$129</f>
        <v>1</v>
      </c>
      <c r="C30" s="11" t="s">
        <v>156</v>
      </c>
      <c r="D30" s="43"/>
      <c r="E30" s="11" t="str">
        <f>LOOKUP($B$30,$B$32:$B$34,E32:E34)</f>
        <v>&lt;à préciser&gt;</v>
      </c>
      <c r="F30" s="11" t="str">
        <f aca="true" t="shared" si="5" ref="F30:M30">LOOKUP($B$30,$B$32:$B$34,F32:F34)</f>
        <v>Ni tangon, ni bout-dehors</v>
      </c>
      <c r="G30" s="11" t="str">
        <f t="shared" si="5"/>
        <v>Bout-dehors seulement</v>
      </c>
      <c r="H30" s="11" t="str">
        <f t="shared" si="5"/>
        <v>Tangon et/ou jockey pole</v>
      </c>
      <c r="I30" s="11" t="str">
        <f t="shared" si="5"/>
        <v>Tangon et bout-dehors</v>
      </c>
      <c r="J30" s="11" t="str">
        <f t="shared" si="5"/>
        <v>Bout-dehors articulé</v>
      </c>
      <c r="K30" s="11"/>
      <c r="L30" s="11"/>
      <c r="M30" s="11" t="str">
        <f t="shared" si="5"/>
        <v>Tangon pour voile d'avant seulement</v>
      </c>
      <c r="N30" s="11"/>
      <c r="O30" s="11"/>
      <c r="P30" s="11"/>
      <c r="Q30" s="11"/>
      <c r="R30" s="11"/>
      <c r="S30" s="11"/>
      <c r="T30" s="11"/>
    </row>
    <row r="31" spans="1:20" ht="12.75">
      <c r="A31" s="223"/>
      <c r="B31" s="11"/>
      <c r="C31" s="11"/>
      <c r="D31" s="43"/>
      <c r="E31" s="38"/>
      <c r="F31" s="38"/>
      <c r="G31" s="38"/>
      <c r="H31" s="38"/>
      <c r="I31" s="38"/>
      <c r="J31" s="38"/>
      <c r="K31" s="38"/>
      <c r="L31" s="38"/>
      <c r="M31" s="38"/>
      <c r="N31" s="11"/>
      <c r="O31" s="11"/>
      <c r="P31" s="11"/>
      <c r="Q31" s="11"/>
      <c r="R31" s="11"/>
      <c r="S31" s="11"/>
      <c r="T31" s="11"/>
    </row>
    <row r="32" spans="1:20" ht="12.75">
      <c r="A32" s="223"/>
      <c r="B32" s="11">
        <v>1</v>
      </c>
      <c r="C32" s="11" t="s">
        <v>154</v>
      </c>
      <c r="D32" s="43"/>
      <c r="E32" s="11" t="s">
        <v>72</v>
      </c>
      <c r="F32" s="11" t="s">
        <v>70</v>
      </c>
      <c r="G32" s="11" t="s">
        <v>69</v>
      </c>
      <c r="H32" s="11" t="s">
        <v>66</v>
      </c>
      <c r="I32" s="11" t="s">
        <v>67</v>
      </c>
      <c r="J32" s="11" t="s">
        <v>68</v>
      </c>
      <c r="K32" s="11"/>
      <c r="L32" s="11"/>
      <c r="M32" s="11" t="s">
        <v>71</v>
      </c>
      <c r="N32" s="11"/>
      <c r="O32" s="11"/>
      <c r="P32" s="11"/>
      <c r="Q32" s="11"/>
      <c r="R32" s="11"/>
      <c r="S32" s="11"/>
      <c r="T32" s="11"/>
    </row>
    <row r="33" spans="1:20" ht="12.75">
      <c r="A33" s="223"/>
      <c r="B33" s="11">
        <v>2</v>
      </c>
      <c r="C33" s="11" t="s">
        <v>155</v>
      </c>
      <c r="D33" s="43"/>
      <c r="E33" s="22" t="s">
        <v>133</v>
      </c>
      <c r="F33" s="22" t="s">
        <v>127</v>
      </c>
      <c r="G33" s="22" t="s">
        <v>128</v>
      </c>
      <c r="H33" s="22" t="s">
        <v>129</v>
      </c>
      <c r="I33" s="22" t="s">
        <v>130</v>
      </c>
      <c r="J33" s="22" t="s">
        <v>131</v>
      </c>
      <c r="K33" s="22"/>
      <c r="L33" s="22"/>
      <c r="M33" s="22" t="s">
        <v>132</v>
      </c>
      <c r="N33" s="11"/>
      <c r="O33" s="11"/>
      <c r="P33" s="11"/>
      <c r="Q33" s="11"/>
      <c r="R33" s="11"/>
      <c r="S33" s="11"/>
      <c r="T33" s="11"/>
    </row>
    <row r="34" spans="1:20" ht="12.75">
      <c r="A34" s="223"/>
      <c r="B34" s="11">
        <v>3</v>
      </c>
      <c r="C34" s="89" t="s">
        <v>202</v>
      </c>
      <c r="D34" s="43"/>
      <c r="E34" s="91" t="s">
        <v>218</v>
      </c>
      <c r="F34" s="91" t="s">
        <v>247</v>
      </c>
      <c r="G34" s="91" t="s">
        <v>248</v>
      </c>
      <c r="H34" s="91" t="s">
        <v>249</v>
      </c>
      <c r="I34" s="91" t="s">
        <v>250</v>
      </c>
      <c r="J34" s="91" t="s">
        <v>251</v>
      </c>
      <c r="K34" s="91"/>
      <c r="L34" s="91"/>
      <c r="M34" s="91" t="s">
        <v>252</v>
      </c>
      <c r="N34" s="11"/>
      <c r="O34" s="11"/>
      <c r="P34" s="11"/>
      <c r="Q34" s="11"/>
      <c r="R34" s="11"/>
      <c r="S34" s="11"/>
      <c r="T34" s="11"/>
    </row>
    <row r="35" spans="1:20" ht="13.5" thickBot="1">
      <c r="A35" s="224"/>
      <c r="B35" s="14"/>
      <c r="C35" s="14"/>
      <c r="D35" s="44"/>
      <c r="E35" s="14"/>
      <c r="F35" s="14"/>
      <c r="G35" s="14"/>
      <c r="H35" s="14"/>
      <c r="I35" s="14"/>
      <c r="J35" s="14"/>
      <c r="K35" s="14"/>
      <c r="L35" s="14"/>
      <c r="M35" s="54"/>
      <c r="N35" s="14"/>
      <c r="O35" s="14"/>
      <c r="P35" s="14"/>
      <c r="Q35" s="14"/>
      <c r="R35" s="14"/>
      <c r="S35" s="14"/>
      <c r="T35" s="14"/>
    </row>
    <row r="36" spans="10:13" ht="13.5" thickBot="1">
      <c r="J36" s="49"/>
      <c r="K36" s="49"/>
      <c r="L36" s="49"/>
      <c r="M36" s="49"/>
    </row>
    <row r="37" spans="1:19" ht="12.75">
      <c r="A37" s="222" t="s">
        <v>175</v>
      </c>
      <c r="B37" s="9">
        <f>Feuil1!$E$129</f>
        <v>1</v>
      </c>
      <c r="C37" s="9" t="s">
        <v>156</v>
      </c>
      <c r="D37" s="42"/>
      <c r="E37" s="9" t="str">
        <f>LOOKUP($B$37,$B$39:$B$41,E39:E41)</f>
        <v>CONFIGURATION DE COURSE ET AMENAGEMENTS INTERIEURS</v>
      </c>
      <c r="F37" s="9" t="str">
        <f aca="true" t="shared" si="6" ref="F37:S37">LOOKUP($B$37,$B$39:$B$41,F39:F41)</f>
        <v>Précisez ci-dessous si les éléments d'aménagements intérieurs sont débarqués ou gardés à bord
en régate. Dans ce second cas, chaque élément doit se trouver dans sa position normale à bord.
Si les éléments ci-dessous sont différents de la version de série, veuillez le préciser.</v>
      </c>
      <c r="G37" s="9" t="str">
        <f t="shared" si="6"/>
        <v>Table de carré débarquée?</v>
      </c>
      <c r="H37" s="9" t="str">
        <f t="shared" si="6"/>
        <v>Cuisine débarquée?</v>
      </c>
      <c r="I37" s="9" t="str">
        <f t="shared" si="6"/>
        <v>Portes débarquées?</v>
      </c>
      <c r="J37" s="9" t="str">
        <f t="shared" si="6"/>
        <v>Planchers débarqués?</v>
      </c>
      <c r="K37" s="9"/>
      <c r="L37" s="9"/>
      <c r="M37" s="9" t="str">
        <f t="shared" si="6"/>
        <v>Coussins et matelas débarqués?</v>
      </c>
      <c r="N37" s="9" t="str">
        <f t="shared" si="6"/>
        <v>Coffres amovibles débarqués?</v>
      </c>
      <c r="O37" s="9" t="str">
        <f t="shared" si="6"/>
        <v>Autre éléments débarqués?</v>
      </c>
      <c r="P37" s="9" t="str">
        <f t="shared" si="6"/>
        <v>Si oui, combien?</v>
      </c>
      <c r="Q37" s="9" t="str">
        <f t="shared" si="6"/>
        <v>&lt;à préciser&gt;</v>
      </c>
      <c r="R37" s="9" t="str">
        <f t="shared" si="6"/>
        <v>Non</v>
      </c>
      <c r="S37" s="9" t="str">
        <f t="shared" si="6"/>
        <v>Oui</v>
      </c>
    </row>
    <row r="38" spans="1:19" ht="12.75">
      <c r="A38" s="223"/>
      <c r="B38" s="11"/>
      <c r="C38" s="11"/>
      <c r="D38" s="43"/>
      <c r="E38" s="11"/>
      <c r="F38" s="11"/>
      <c r="G38" s="11"/>
      <c r="H38" s="48"/>
      <c r="I38" s="38"/>
      <c r="J38" s="49"/>
      <c r="K38" s="49"/>
      <c r="L38" s="49"/>
      <c r="M38" s="49"/>
      <c r="N38" s="11"/>
      <c r="O38" s="11"/>
      <c r="P38" s="11"/>
      <c r="Q38" s="11"/>
      <c r="R38" s="11"/>
      <c r="S38" s="11"/>
    </row>
    <row r="39" spans="1:19" ht="12.75">
      <c r="A39" s="223"/>
      <c r="B39" s="11">
        <v>1</v>
      </c>
      <c r="C39" s="11" t="s">
        <v>154</v>
      </c>
      <c r="D39" s="43"/>
      <c r="E39" s="11" t="s">
        <v>85</v>
      </c>
      <c r="F39" s="38" t="s">
        <v>86</v>
      </c>
      <c r="G39" s="38" t="s">
        <v>87</v>
      </c>
      <c r="H39" s="38" t="s">
        <v>88</v>
      </c>
      <c r="I39" s="11" t="s">
        <v>89</v>
      </c>
      <c r="J39" s="11" t="s">
        <v>93</v>
      </c>
      <c r="K39" s="11"/>
      <c r="L39" s="11"/>
      <c r="M39" s="11" t="s">
        <v>90</v>
      </c>
      <c r="N39" s="38" t="s">
        <v>91</v>
      </c>
      <c r="O39" s="38" t="s">
        <v>92</v>
      </c>
      <c r="P39" s="49" t="s">
        <v>94</v>
      </c>
      <c r="Q39" s="11" t="s">
        <v>72</v>
      </c>
      <c r="R39" s="11" t="s">
        <v>76</v>
      </c>
      <c r="S39" s="11" t="s">
        <v>77</v>
      </c>
    </row>
    <row r="40" spans="1:19" ht="12.75">
      <c r="A40" s="223"/>
      <c r="B40" s="11">
        <v>2</v>
      </c>
      <c r="C40" s="11" t="s">
        <v>155</v>
      </c>
      <c r="D40" s="43"/>
      <c r="E40" s="38" t="s">
        <v>144</v>
      </c>
      <c r="F40" s="49" t="s">
        <v>199</v>
      </c>
      <c r="G40" s="11" t="s">
        <v>145</v>
      </c>
      <c r="H40" s="11" t="s">
        <v>146</v>
      </c>
      <c r="I40" s="11" t="s">
        <v>147</v>
      </c>
      <c r="J40" s="11" t="s">
        <v>148</v>
      </c>
      <c r="K40" s="11"/>
      <c r="L40" s="11"/>
      <c r="M40" s="11" t="s">
        <v>149</v>
      </c>
      <c r="N40" s="11" t="s">
        <v>150</v>
      </c>
      <c r="O40" s="38" t="s">
        <v>151</v>
      </c>
      <c r="P40" s="49" t="s">
        <v>152</v>
      </c>
      <c r="Q40" s="22" t="s">
        <v>133</v>
      </c>
      <c r="R40" s="22" t="s">
        <v>134</v>
      </c>
      <c r="S40" s="22" t="s">
        <v>135</v>
      </c>
    </row>
    <row r="41" spans="1:19" ht="12.75">
      <c r="A41" s="223"/>
      <c r="B41" s="11">
        <v>3</v>
      </c>
      <c r="C41" s="89" t="s">
        <v>202</v>
      </c>
      <c r="D41" s="43"/>
      <c r="E41" s="91" t="s">
        <v>253</v>
      </c>
      <c r="F41" s="91" t="s">
        <v>254</v>
      </c>
      <c r="G41" s="91" t="s">
        <v>255</v>
      </c>
      <c r="H41" s="91" t="s">
        <v>256</v>
      </c>
      <c r="I41" s="91" t="s">
        <v>257</v>
      </c>
      <c r="J41" s="91" t="s">
        <v>258</v>
      </c>
      <c r="K41" s="91"/>
      <c r="L41" s="91"/>
      <c r="M41" s="91" t="s">
        <v>259</v>
      </c>
      <c r="N41" s="91" t="s">
        <v>260</v>
      </c>
      <c r="O41" s="91" t="s">
        <v>261</v>
      </c>
      <c r="P41" s="91" t="s">
        <v>262</v>
      </c>
      <c r="Q41" s="91" t="s">
        <v>218</v>
      </c>
      <c r="R41" s="91" t="s">
        <v>134</v>
      </c>
      <c r="S41" s="91" t="s">
        <v>263</v>
      </c>
    </row>
    <row r="42" spans="1:19" ht="13.5" thickBot="1">
      <c r="A42" s="224"/>
      <c r="B42" s="14"/>
      <c r="C42" s="14"/>
      <c r="D42" s="44"/>
      <c r="E42" s="14"/>
      <c r="F42" s="46"/>
      <c r="G42" s="14"/>
      <c r="H42" s="14"/>
      <c r="I42" s="14"/>
      <c r="J42" s="14"/>
      <c r="K42" s="14"/>
      <c r="L42" s="14"/>
      <c r="M42" s="14"/>
      <c r="N42" s="14"/>
      <c r="O42" s="14"/>
      <c r="P42" s="14"/>
      <c r="Q42" s="14"/>
      <c r="R42" s="14"/>
      <c r="S42" s="14"/>
    </row>
    <row r="43" ht="13.5" thickBot="1">
      <c r="E43" s="38"/>
    </row>
    <row r="44" spans="1:19" ht="12.75">
      <c r="A44" s="222" t="s">
        <v>178</v>
      </c>
      <c r="B44" s="9">
        <f>Feuil1!$E$129</f>
        <v>1</v>
      </c>
      <c r="C44" s="9" t="s">
        <v>156</v>
      </c>
      <c r="D44" s="42"/>
      <c r="E44" s="40" t="str">
        <f>LOOKUP($B$44,$B$46:$B$48,E46:E48)</f>
        <v>ATTENTION : </v>
      </c>
      <c r="F44" s="40" t="str">
        <f aca="true" t="shared" si="7" ref="F44:S44">LOOKUP($B$44,$B$46:$B$48,F46:F48)</f>
        <v>Si vous disposez d'un Certificat Endorsed toute modification doit être officiellement 
mesurée ou pesée.</v>
      </c>
      <c r="G44" s="40" t="str">
        <f t="shared" si="7"/>
        <v>Répondez aux 5 questions suivantes :</v>
      </c>
      <c r="H44" s="40" t="str">
        <f t="shared" si="7"/>
        <v>1. Avez-vous modifié la coque?</v>
      </c>
      <c r="I44" s="40" t="str">
        <f t="shared" si="7"/>
        <v>2. Avez-vous modifié les aménagements intérieurs?</v>
      </c>
      <c r="J44" s="40" t="str">
        <f t="shared" si="7"/>
        <v>3. Avez-vous modifié la quille ou le bulbe de quille?</v>
      </c>
      <c r="K44" s="40"/>
      <c r="L44" s="40"/>
      <c r="M44" s="40" t="str">
        <f t="shared" si="7"/>
        <v>4. Avez-vous modifié le gréement?</v>
      </c>
      <c r="N44" s="40" t="str">
        <f t="shared" si="7"/>
        <v>5. Avez-vous modifié/changé le(s) safran(s)?</v>
      </c>
      <c r="O44" s="40" t="str">
        <f t="shared" si="7"/>
        <v>Détails additionnels :</v>
      </c>
      <c r="P44" s="40" t="str">
        <f t="shared" si="7"/>
        <v>Si oui précisez:</v>
      </c>
      <c r="Q44" s="40" t="str">
        <f t="shared" si="7"/>
        <v>&lt;à préciser&gt;</v>
      </c>
      <c r="R44" s="40" t="str">
        <f t="shared" si="7"/>
        <v>Non</v>
      </c>
      <c r="S44" s="40" t="str">
        <f t="shared" si="7"/>
        <v>Oui</v>
      </c>
    </row>
    <row r="45" spans="1:19" ht="12.75">
      <c r="A45" s="223"/>
      <c r="B45" s="11"/>
      <c r="C45" s="11"/>
      <c r="D45" s="43"/>
      <c r="E45" s="10"/>
      <c r="F45" s="11"/>
      <c r="G45" s="11"/>
      <c r="H45" s="11"/>
      <c r="I45" s="11"/>
      <c r="J45" s="49"/>
      <c r="K45" s="49"/>
      <c r="L45" s="49"/>
      <c r="M45" s="49"/>
      <c r="N45" s="11"/>
      <c r="O45" s="11"/>
      <c r="P45" s="11"/>
      <c r="Q45" s="11"/>
      <c r="R45" s="11"/>
      <c r="S45" s="11"/>
    </row>
    <row r="46" spans="1:19" ht="12.75">
      <c r="A46" s="223"/>
      <c r="B46" s="11">
        <v>1</v>
      </c>
      <c r="C46" s="11" t="s">
        <v>154</v>
      </c>
      <c r="D46" s="43"/>
      <c r="E46" s="10" t="s">
        <v>176</v>
      </c>
      <c r="F46" s="11" t="s">
        <v>177</v>
      </c>
      <c r="G46" s="11" t="s">
        <v>84</v>
      </c>
      <c r="H46" s="11" t="s">
        <v>79</v>
      </c>
      <c r="I46" s="11" t="s">
        <v>80</v>
      </c>
      <c r="J46" s="11" t="s">
        <v>81</v>
      </c>
      <c r="K46" s="11"/>
      <c r="L46" s="11"/>
      <c r="M46" s="11" t="s">
        <v>82</v>
      </c>
      <c r="N46" s="11" t="s">
        <v>83</v>
      </c>
      <c r="O46" s="11" t="s">
        <v>78</v>
      </c>
      <c r="P46" s="11" t="s">
        <v>74</v>
      </c>
      <c r="Q46" s="22" t="s">
        <v>72</v>
      </c>
      <c r="R46" s="22" t="s">
        <v>76</v>
      </c>
      <c r="S46" s="22" t="s">
        <v>77</v>
      </c>
    </row>
    <row r="47" spans="1:19" ht="12.75">
      <c r="A47" s="223"/>
      <c r="B47" s="11">
        <v>2</v>
      </c>
      <c r="C47" s="11" t="s">
        <v>155</v>
      </c>
      <c r="D47" s="43"/>
      <c r="E47" s="56" t="s">
        <v>179</v>
      </c>
      <c r="F47" s="38" t="s">
        <v>180</v>
      </c>
      <c r="G47" s="11" t="s">
        <v>136</v>
      </c>
      <c r="H47" s="11" t="s">
        <v>137</v>
      </c>
      <c r="I47" s="11" t="s">
        <v>139</v>
      </c>
      <c r="J47" s="11" t="s">
        <v>142</v>
      </c>
      <c r="K47" s="11"/>
      <c r="L47" s="11"/>
      <c r="M47" s="11" t="s">
        <v>140</v>
      </c>
      <c r="N47" s="11" t="s">
        <v>141</v>
      </c>
      <c r="O47" s="11" t="s">
        <v>143</v>
      </c>
      <c r="P47" s="11" t="s">
        <v>138</v>
      </c>
      <c r="Q47" s="22" t="s">
        <v>133</v>
      </c>
      <c r="R47" s="22" t="s">
        <v>134</v>
      </c>
      <c r="S47" s="22" t="s">
        <v>135</v>
      </c>
    </row>
    <row r="48" spans="1:19" ht="12.75">
      <c r="A48" s="223"/>
      <c r="B48" s="11">
        <v>3</v>
      </c>
      <c r="C48" s="89" t="s">
        <v>202</v>
      </c>
      <c r="D48" s="43"/>
      <c r="E48" s="91" t="s">
        <v>264</v>
      </c>
      <c r="F48" s="91" t="s">
        <v>265</v>
      </c>
      <c r="G48" s="91" t="s">
        <v>266</v>
      </c>
      <c r="H48" s="91" t="s">
        <v>267</v>
      </c>
      <c r="I48" s="91" t="s">
        <v>268</v>
      </c>
      <c r="J48" s="91" t="s">
        <v>269</v>
      </c>
      <c r="K48" s="91"/>
      <c r="L48" s="91"/>
      <c r="M48" s="91" t="s">
        <v>270</v>
      </c>
      <c r="N48" s="91" t="s">
        <v>271</v>
      </c>
      <c r="O48" s="91" t="s">
        <v>272</v>
      </c>
      <c r="P48" s="91" t="s">
        <v>273</v>
      </c>
      <c r="Q48" s="91" t="s">
        <v>218</v>
      </c>
      <c r="R48" s="91" t="s">
        <v>134</v>
      </c>
      <c r="S48" s="91" t="s">
        <v>263</v>
      </c>
    </row>
    <row r="49" spans="1:19" ht="13.5" thickBot="1">
      <c r="A49" s="224"/>
      <c r="B49" s="14"/>
      <c r="C49" s="14"/>
      <c r="D49" s="44"/>
      <c r="E49" s="13"/>
      <c r="F49" s="14"/>
      <c r="G49" s="46"/>
      <c r="H49" s="46"/>
      <c r="I49" s="46"/>
      <c r="J49" s="54"/>
      <c r="K49" s="54"/>
      <c r="L49" s="54"/>
      <c r="M49" s="54"/>
      <c r="N49" s="14"/>
      <c r="O49" s="14"/>
      <c r="P49" s="14"/>
      <c r="Q49" s="14"/>
      <c r="R49" s="14"/>
      <c r="S49" s="14"/>
    </row>
    <row r="50" spans="5:13" ht="13.5" thickBot="1">
      <c r="E50" s="38"/>
      <c r="G50" s="38"/>
      <c r="H50" s="38"/>
      <c r="I50" s="38"/>
      <c r="J50" s="49"/>
      <c r="K50" s="49"/>
      <c r="L50" s="49"/>
      <c r="M50" s="49"/>
    </row>
    <row r="51" spans="1:13" ht="12.75">
      <c r="A51" s="222" t="s">
        <v>183</v>
      </c>
      <c r="B51" s="9">
        <f>Feuil1!$E$129</f>
        <v>1</v>
      </c>
      <c r="C51" s="9" t="s">
        <v>156</v>
      </c>
      <c r="D51" s="42"/>
      <c r="E51" s="9" t="str">
        <f>LOOKUP($B$44,$B$46:$B$48,E53:E55)</f>
        <v>Je certifie sur l'honneur l'exactitude des informations de cette déclaration. Je confirme avoir lu et accepté les Règles de l'IRC. Je suis informé que l'Autorité de rating dispose d'un fichier informatique où figure l'ensemble des informations déclarées et je confirme n'avoir pas d'objection à ce que ces données soient gardées, utilisées ou communiquées à des fins d'analyse ou d'informations.</v>
      </c>
      <c r="F51" s="9" t="str">
        <f>LOOKUP($B$44,$B$46:$B$48,F53:F55)</f>
        <v>Lu et accepté:</v>
      </c>
      <c r="G51" s="9" t="str">
        <f>LOOKUP($B$44,$B$46:$B$48,G53:G55)</f>
        <v>J'ai lu et j'accepte les conditions ci-dessus</v>
      </c>
      <c r="H51" s="9" t="str">
        <f>LOOKUP($B$44,$B$46:$B$48,H53:H55)</f>
        <v>Je n'accepte pas les conditions ci-dessus</v>
      </c>
      <c r="I51" s="9" t="str">
        <f>LOOKUP($B$44,$B$46:$B$48,I53:I55)</f>
        <v>Nom</v>
      </c>
      <c r="M51" s="39"/>
    </row>
    <row r="52" spans="1:9" ht="12.75">
      <c r="A52" s="223"/>
      <c r="B52" s="11"/>
      <c r="C52" s="11"/>
      <c r="D52" s="43"/>
      <c r="E52" s="11"/>
      <c r="F52" s="11"/>
      <c r="G52" s="11"/>
      <c r="H52" s="11"/>
      <c r="I52" s="11"/>
    </row>
    <row r="53" spans="1:9" ht="12.75">
      <c r="A53" s="223"/>
      <c r="B53" s="11">
        <v>1</v>
      </c>
      <c r="C53" s="11" t="s">
        <v>154</v>
      </c>
      <c r="D53" s="43"/>
      <c r="E53" s="49" t="s">
        <v>195</v>
      </c>
      <c r="F53" s="11" t="s">
        <v>194</v>
      </c>
      <c r="G53" s="11" t="s">
        <v>185</v>
      </c>
      <c r="H53" s="11" t="s">
        <v>186</v>
      </c>
      <c r="I53" s="11" t="s">
        <v>187</v>
      </c>
    </row>
    <row r="54" spans="1:9" ht="12.75">
      <c r="A54" s="223"/>
      <c r="B54" s="11">
        <v>2</v>
      </c>
      <c r="C54" s="11" t="s">
        <v>155</v>
      </c>
      <c r="D54" s="43"/>
      <c r="E54" s="85" t="s">
        <v>190</v>
      </c>
      <c r="F54" s="11" t="s">
        <v>193</v>
      </c>
      <c r="G54" s="85" t="s">
        <v>191</v>
      </c>
      <c r="H54" s="85" t="s">
        <v>192</v>
      </c>
      <c r="I54" s="11" t="s">
        <v>188</v>
      </c>
    </row>
    <row r="55" spans="1:9" ht="12.75">
      <c r="A55" s="223"/>
      <c r="B55" s="11">
        <v>3</v>
      </c>
      <c r="C55" s="89" t="s">
        <v>202</v>
      </c>
      <c r="D55" s="43"/>
      <c r="E55" s="91" t="s">
        <v>274</v>
      </c>
      <c r="F55" s="91" t="s">
        <v>275</v>
      </c>
      <c r="G55" s="91" t="s">
        <v>276</v>
      </c>
      <c r="H55" s="91" t="s">
        <v>277</v>
      </c>
      <c r="I55" s="91" t="s">
        <v>278</v>
      </c>
    </row>
    <row r="56" spans="1:9" ht="13.5" thickBot="1">
      <c r="A56" s="224"/>
      <c r="B56" s="14"/>
      <c r="C56" s="14"/>
      <c r="D56" s="44"/>
      <c r="E56" s="14"/>
      <c r="F56" s="14"/>
      <c r="G56" s="14"/>
      <c r="H56" s="14"/>
      <c r="I56" s="14"/>
    </row>
    <row r="60" ht="12.75">
      <c r="E60" s="10" t="s">
        <v>184</v>
      </c>
    </row>
    <row r="63" ht="12.75">
      <c r="A63" s="101" t="s">
        <v>325</v>
      </c>
    </row>
    <row r="64" ht="13.5" thickBot="1"/>
    <row r="65" spans="1:19" ht="12.75" customHeight="1">
      <c r="A65" s="219" t="s">
        <v>326</v>
      </c>
      <c r="B65" s="9">
        <f>Feuil1!$E$129</f>
        <v>1</v>
      </c>
      <c r="C65" s="9" t="s">
        <v>156</v>
      </c>
      <c r="D65" s="42"/>
      <c r="E65" s="9" t="str">
        <f aca="true" t="shared" si="8" ref="E65:J65">LOOKUP($B$65,$B$67:$B$69,E67:E69)</f>
        <v>NOUVEAU en 2018 - Bateaux à foils</v>
      </c>
      <c r="F65" s="9" t="str">
        <f t="shared" si="8"/>
        <v>Votre bateau est-il équipé de foils qui créent de la portance ?</v>
      </c>
      <c r="G65" s="9" t="str">
        <f t="shared" si="8"/>
        <v>&lt;à préciser&gt;</v>
      </c>
      <c r="H65" s="9" t="str">
        <f t="shared" si="8"/>
        <v>Oui</v>
      </c>
      <c r="I65" s="9" t="str">
        <f t="shared" si="8"/>
        <v>Non</v>
      </c>
      <c r="J65" s="9" t="str">
        <f t="shared" si="8"/>
        <v>Si oui, le Centre de Calcul vous contactera pour une demande d'information et de mesures supplémentaires.</v>
      </c>
      <c r="K65" s="11"/>
      <c r="L65" s="11"/>
      <c r="M65" s="11"/>
      <c r="N65" s="11"/>
      <c r="O65" s="11"/>
      <c r="P65" s="11"/>
      <c r="Q65" s="11"/>
      <c r="R65" s="11"/>
      <c r="S65" s="11"/>
    </row>
    <row r="66" spans="1:4" ht="12.75">
      <c r="A66" s="220"/>
      <c r="B66" s="11"/>
      <c r="C66" s="11"/>
      <c r="D66" s="43"/>
    </row>
    <row r="67" spans="1:10" ht="12.75">
      <c r="A67" s="220"/>
      <c r="B67" s="11">
        <v>1</v>
      </c>
      <c r="C67" s="11" t="s">
        <v>154</v>
      </c>
      <c r="D67" s="43"/>
      <c r="E67" s="4" t="s">
        <v>331</v>
      </c>
      <c r="F67" s="4" t="s">
        <v>327</v>
      </c>
      <c r="G67" s="22" t="s">
        <v>72</v>
      </c>
      <c r="H67" s="22" t="s">
        <v>77</v>
      </c>
      <c r="I67" s="22" t="s">
        <v>76</v>
      </c>
      <c r="J67" s="89" t="s">
        <v>330</v>
      </c>
    </row>
    <row r="68" spans="1:10" ht="12.75">
      <c r="A68" s="220"/>
      <c r="B68" s="11">
        <v>2</v>
      </c>
      <c r="C68" s="11" t="s">
        <v>155</v>
      </c>
      <c r="D68" s="43"/>
      <c r="E68" s="4" t="s">
        <v>332</v>
      </c>
      <c r="F68" s="4" t="s">
        <v>328</v>
      </c>
      <c r="G68" s="22" t="s">
        <v>133</v>
      </c>
      <c r="H68" s="22" t="s">
        <v>135</v>
      </c>
      <c r="I68" s="22" t="s">
        <v>134</v>
      </c>
      <c r="J68" s="89" t="s">
        <v>329</v>
      </c>
    </row>
    <row r="69" spans="1:10" ht="12.75">
      <c r="A69" s="220"/>
      <c r="B69" s="11">
        <v>3</v>
      </c>
      <c r="C69" s="89" t="s">
        <v>202</v>
      </c>
      <c r="D69" s="43"/>
      <c r="E69" s="4" t="s">
        <v>333</v>
      </c>
      <c r="F69" s="100"/>
      <c r="G69" s="91" t="s">
        <v>218</v>
      </c>
      <c r="H69" s="91" t="s">
        <v>263</v>
      </c>
      <c r="I69" s="91" t="s">
        <v>134</v>
      </c>
      <c r="J69" s="100"/>
    </row>
    <row r="70" spans="1:10" ht="13.5" thickBot="1">
      <c r="A70" s="221"/>
      <c r="B70" s="45"/>
      <c r="C70" s="14"/>
      <c r="D70" s="14"/>
      <c r="E70" s="14"/>
      <c r="F70" s="14"/>
      <c r="G70" s="14"/>
      <c r="H70" s="14"/>
      <c r="I70" s="14"/>
      <c r="J70" s="14"/>
    </row>
  </sheetData>
  <sheetProtection password="FAC1" sheet="1" objects="1" scenarios="1" selectLockedCells="1" selectUnlockedCells="1"/>
  <mergeCells count="7">
    <mergeCell ref="A65:A70"/>
    <mergeCell ref="A51:A56"/>
    <mergeCell ref="A2:A14"/>
    <mergeCell ref="A23:A35"/>
    <mergeCell ref="A37:A42"/>
    <mergeCell ref="A44:A49"/>
    <mergeCell ref="A16:A21"/>
  </mergeCells>
  <dataValidations count="1">
    <dataValidation type="list" allowBlank="1" showInputMessage="1" showErrorMessage="1" sqref="J45:L45 H26">
      <formula1>$W$15:$W$22</formula1>
    </dataValidation>
  </dataValidations>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Matthieu</dc:creator>
  <cp:keywords/>
  <dc:description/>
  <cp:lastModifiedBy>Windows-gebruiker</cp:lastModifiedBy>
  <cp:lastPrinted>2017-01-03T07:54:32Z</cp:lastPrinted>
  <dcterms:created xsi:type="dcterms:W3CDTF">2014-08-14T09:41:55Z</dcterms:created>
  <dcterms:modified xsi:type="dcterms:W3CDTF">2018-01-11T14:25:30Z</dcterms:modified>
  <cp:category/>
  <cp:version/>
  <cp:contentType/>
  <cp:contentStatus/>
</cp:coreProperties>
</file>